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10" documentId="8_{48397D38-EAF5-483E-91FA-2378CCDC8F70}" xr6:coauthVersionLast="47" xr6:coauthVersionMax="47" xr10:uidLastSave="{E74D7107-87B2-482D-BEF5-50B3AFBB6FD5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0" i="20" l="1"/>
  <c r="V60" i="20"/>
  <c r="T59" i="20"/>
  <c r="V59" i="20"/>
  <c r="T58" i="20"/>
  <c r="V58" i="20"/>
  <c r="U57" i="20"/>
  <c r="V57" i="20"/>
  <c r="U56" i="20"/>
  <c r="V56" i="20"/>
  <c r="T55" i="20"/>
  <c r="V55" i="20"/>
  <c r="T54" i="20"/>
  <c r="V54" i="20"/>
  <c r="T53" i="20"/>
  <c r="V53" i="20"/>
  <c r="T52" i="20"/>
  <c r="V52" i="20"/>
  <c r="T51" i="20"/>
  <c r="V51" i="20"/>
  <c r="T50" i="20"/>
  <c r="V50" i="20"/>
  <c r="U49" i="20"/>
  <c r="V49" i="20"/>
  <c r="U48" i="20"/>
  <c r="V48" i="20"/>
  <c r="T47" i="20"/>
  <c r="V47" i="20"/>
  <c r="T46" i="20"/>
  <c r="V46" i="20"/>
  <c r="T45" i="20"/>
  <c r="V45" i="20"/>
  <c r="T44" i="20"/>
  <c r="V44" i="20"/>
  <c r="V43" i="20"/>
  <c r="T42" i="20"/>
  <c r="V42" i="20"/>
  <c r="U41" i="20"/>
  <c r="V41" i="20"/>
  <c r="U40" i="20"/>
  <c r="V40" i="20"/>
  <c r="T39" i="20"/>
  <c r="V39" i="20"/>
  <c r="T38" i="20"/>
  <c r="V38" i="20"/>
  <c r="T37" i="20"/>
  <c r="V37" i="20"/>
  <c r="T36" i="20"/>
  <c r="V36" i="20"/>
  <c r="T35" i="20"/>
  <c r="V35" i="20"/>
  <c r="V34" i="20"/>
  <c r="U33" i="20"/>
  <c r="V33" i="20"/>
  <c r="U32" i="20"/>
  <c r="V32" i="20"/>
  <c r="T31" i="20"/>
  <c r="V31" i="20"/>
  <c r="T30" i="20"/>
  <c r="V30" i="20"/>
  <c r="T29" i="20"/>
  <c r="V29" i="20"/>
  <c r="T28" i="20"/>
  <c r="V28" i="20"/>
  <c r="T27" i="20"/>
  <c r="V27" i="20"/>
  <c r="T26" i="20"/>
  <c r="V26" i="20"/>
  <c r="V25" i="20"/>
  <c r="U24" i="20"/>
  <c r="V24" i="20"/>
  <c r="T23" i="20"/>
  <c r="V23" i="20"/>
  <c r="T22" i="20"/>
  <c r="V22" i="20"/>
  <c r="T21" i="20"/>
  <c r="V21" i="20"/>
  <c r="T20" i="20"/>
  <c r="V20" i="20"/>
  <c r="T19" i="20"/>
  <c r="V19" i="20"/>
  <c r="T18" i="20"/>
  <c r="V18" i="20"/>
  <c r="U17" i="20"/>
  <c r="V17" i="20"/>
  <c r="U16" i="20"/>
  <c r="V16" i="20"/>
  <c r="T15" i="20"/>
  <c r="V15" i="20"/>
  <c r="T14" i="20"/>
  <c r="V14" i="20"/>
  <c r="T13" i="20"/>
  <c r="V13" i="20"/>
  <c r="T12" i="20"/>
  <c r="V12" i="20"/>
  <c r="T11" i="20"/>
  <c r="V11" i="20"/>
  <c r="J48" i="26"/>
  <c r="I48" i="26"/>
  <c r="H48" i="26"/>
  <c r="G48" i="26"/>
  <c r="J40" i="26"/>
  <c r="I40" i="26"/>
  <c r="H40" i="26"/>
  <c r="G40" i="26"/>
  <c r="J32" i="26"/>
  <c r="I32" i="26"/>
  <c r="H32" i="26"/>
  <c r="G32" i="26"/>
  <c r="H24" i="26"/>
  <c r="H16" i="26"/>
  <c r="G16" i="26"/>
  <c r="H15" i="26"/>
  <c r="K64" i="13"/>
  <c r="F45" i="13"/>
  <c r="H43" i="13"/>
  <c r="J37" i="13"/>
  <c r="J33" i="13"/>
  <c r="L28" i="13"/>
  <c r="H23" i="13"/>
  <c r="J16" i="26"/>
  <c r="I16" i="26"/>
  <c r="J47" i="26" l="1"/>
  <c r="I39" i="26"/>
  <c r="G47" i="26"/>
  <c r="I54" i="26"/>
  <c r="J14" i="26"/>
  <c r="J22" i="26"/>
  <c r="J30" i="26"/>
  <c r="J38" i="26"/>
  <c r="J46" i="26"/>
  <c r="J54" i="26"/>
  <c r="G43" i="21"/>
  <c r="G54" i="26"/>
  <c r="G25" i="21"/>
  <c r="H34" i="21"/>
  <c r="H39" i="26"/>
  <c r="H47" i="26"/>
  <c r="J56" i="26"/>
  <c r="I14" i="26"/>
  <c r="I22" i="26"/>
  <c r="I30" i="26"/>
  <c r="I38" i="26"/>
  <c r="J23" i="26"/>
  <c r="J31" i="26"/>
  <c r="J39" i="26"/>
  <c r="H31" i="26"/>
  <c r="I15" i="26"/>
  <c r="I47" i="26"/>
  <c r="I49" i="13"/>
  <c r="G32" i="13"/>
  <c r="G36" i="13"/>
  <c r="I31" i="26"/>
  <c r="I23" i="26"/>
  <c r="K44" i="13"/>
  <c r="U54" i="20"/>
  <c r="T33" i="20"/>
  <c r="U30" i="20"/>
  <c r="T49" i="20"/>
  <c r="U46" i="20"/>
  <c r="T25" i="20"/>
  <c r="U22" i="20"/>
  <c r="T41" i="20"/>
  <c r="U38" i="20"/>
  <c r="T17" i="20"/>
  <c r="T57" i="20"/>
  <c r="U14" i="20"/>
  <c r="U11" i="20"/>
  <c r="T56" i="20"/>
  <c r="U53" i="20"/>
  <c r="T48" i="20"/>
  <c r="U45" i="20"/>
  <c r="T40" i="20"/>
  <c r="U37" i="20"/>
  <c r="T32" i="20"/>
  <c r="U29" i="20"/>
  <c r="T24" i="20"/>
  <c r="U21" i="20"/>
  <c r="T16" i="20"/>
  <c r="U13" i="20"/>
  <c r="U58" i="20"/>
  <c r="U50" i="20"/>
  <c r="U42" i="20"/>
  <c r="U34" i="20"/>
  <c r="U26" i="20"/>
  <c r="U18" i="20"/>
  <c r="U55" i="20"/>
  <c r="U47" i="20"/>
  <c r="U39" i="20"/>
  <c r="T34" i="20"/>
  <c r="U31" i="20"/>
  <c r="U23" i="20"/>
  <c r="U15" i="20"/>
  <c r="U60" i="20"/>
  <c r="U52" i="20"/>
  <c r="U44" i="20"/>
  <c r="U36" i="20"/>
  <c r="U28" i="20"/>
  <c r="U20" i="20"/>
  <c r="U12" i="20"/>
  <c r="U25" i="20"/>
  <c r="U59" i="20"/>
  <c r="U51" i="20"/>
  <c r="U43" i="20"/>
  <c r="U35" i="20"/>
  <c r="U27" i="20"/>
  <c r="U19" i="20"/>
  <c r="H54" i="26"/>
  <c r="T43" i="20"/>
  <c r="H20" i="13"/>
  <c r="C64" i="13"/>
  <c r="H46" i="26"/>
  <c r="E62" i="13"/>
  <c r="H23" i="26"/>
  <c r="G24" i="26"/>
  <c r="J29" i="26"/>
  <c r="J37" i="26"/>
  <c r="J45" i="26"/>
  <c r="I46" i="26"/>
  <c r="J53" i="26"/>
  <c r="I24" i="26"/>
  <c r="J24" i="26"/>
  <c r="D19" i="13"/>
  <c r="C31" i="13"/>
  <c r="D35" i="13"/>
  <c r="D43" i="13"/>
  <c r="E30" i="18"/>
  <c r="F49" i="13"/>
  <c r="H14" i="26"/>
  <c r="E30" i="13"/>
  <c r="D51" i="13"/>
  <c r="G18" i="26"/>
  <c r="G17" i="26"/>
  <c r="G25" i="26"/>
  <c r="G33" i="26"/>
  <c r="G41" i="26"/>
  <c r="G49" i="26"/>
  <c r="M18" i="13"/>
  <c r="F33" i="13"/>
  <c r="H17" i="26"/>
  <c r="H25" i="26"/>
  <c r="H33" i="26"/>
  <c r="G34" i="26"/>
  <c r="H41" i="26"/>
  <c r="H49" i="26"/>
  <c r="G50" i="26"/>
  <c r="U58" i="13"/>
  <c r="I17" i="26"/>
  <c r="H18" i="26"/>
  <c r="I25" i="26"/>
  <c r="I33" i="26"/>
  <c r="H34" i="26"/>
  <c r="I41" i="26"/>
  <c r="I49" i="26"/>
  <c r="H50" i="26"/>
  <c r="I57" i="26"/>
  <c r="H58" i="26"/>
  <c r="C32" i="13"/>
  <c r="D52" i="13"/>
  <c r="J17" i="26"/>
  <c r="J33" i="26"/>
  <c r="J41" i="26"/>
  <c r="J49" i="26"/>
  <c r="I50" i="26"/>
  <c r="J57" i="26"/>
  <c r="I58" i="26"/>
  <c r="P59" i="13"/>
  <c r="L52" i="13"/>
  <c r="U57" i="13"/>
  <c r="J58" i="26"/>
  <c r="O32" i="13"/>
  <c r="O36" i="13"/>
  <c r="E39" i="13"/>
  <c r="D15" i="18"/>
  <c r="E16" i="18"/>
  <c r="G15" i="26"/>
  <c r="H22" i="26"/>
  <c r="D14" i="18"/>
  <c r="E15" i="18"/>
  <c r="D22" i="18"/>
  <c r="E23" i="18"/>
  <c r="D30" i="18"/>
  <c r="E31" i="18"/>
  <c r="D38" i="18"/>
  <c r="E39" i="18"/>
  <c r="D46" i="18"/>
  <c r="E47" i="18"/>
  <c r="D54" i="18"/>
  <c r="E55" i="18"/>
  <c r="J15" i="26"/>
  <c r="G11" i="26"/>
  <c r="G19" i="26"/>
  <c r="G27" i="26"/>
  <c r="G59" i="26"/>
  <c r="C16" i="13"/>
  <c r="G20" i="13"/>
  <c r="C24" i="13"/>
  <c r="Q29" i="13"/>
  <c r="D36" i="13"/>
  <c r="D44" i="13"/>
  <c r="N45" i="13"/>
  <c r="C48" i="13"/>
  <c r="N49" i="13"/>
  <c r="C56" i="13"/>
  <c r="D18" i="18"/>
  <c r="E19" i="18"/>
  <c r="D26" i="18"/>
  <c r="E27" i="18"/>
  <c r="D34" i="18"/>
  <c r="E35" i="18"/>
  <c r="D42" i="18"/>
  <c r="E43" i="18"/>
  <c r="D50" i="18"/>
  <c r="E51" i="18"/>
  <c r="D58" i="18"/>
  <c r="E59" i="18"/>
  <c r="H11" i="26"/>
  <c r="I18" i="26"/>
  <c r="H27" i="26"/>
  <c r="I34" i="26"/>
  <c r="I42" i="26"/>
  <c r="H59" i="26"/>
  <c r="I11" i="26"/>
  <c r="J18" i="26"/>
  <c r="I27" i="26"/>
  <c r="J34" i="26"/>
  <c r="J42" i="26"/>
  <c r="I59" i="26"/>
  <c r="D20" i="13"/>
  <c r="I45" i="13"/>
  <c r="E23" i="13"/>
  <c r="E31" i="13"/>
  <c r="E47" i="13"/>
  <c r="E55" i="13"/>
  <c r="O56" i="13"/>
  <c r="E63" i="13"/>
  <c r="J11" i="26"/>
  <c r="G14" i="26"/>
  <c r="J19" i="26"/>
  <c r="G22" i="26"/>
  <c r="J27" i="26"/>
  <c r="J35" i="26"/>
  <c r="J59" i="26"/>
  <c r="N15" i="13"/>
  <c r="E22" i="13"/>
  <c r="M39" i="13"/>
  <c r="J13" i="26"/>
  <c r="J21" i="26"/>
  <c r="H55" i="26"/>
  <c r="G56" i="26"/>
  <c r="C63" i="13"/>
  <c r="E25" i="21"/>
  <c r="D21" i="18"/>
  <c r="E22" i="18"/>
  <c r="D29" i="18"/>
  <c r="D37" i="18"/>
  <c r="E38" i="18"/>
  <c r="D45" i="18"/>
  <c r="E46" i="18"/>
  <c r="D53" i="18"/>
  <c r="E54" i="18"/>
  <c r="I55" i="26"/>
  <c r="H56" i="26"/>
  <c r="G57" i="26"/>
  <c r="K15" i="13"/>
  <c r="J15" i="13"/>
  <c r="L15" i="13"/>
  <c r="I15" i="13"/>
  <c r="H15" i="13"/>
  <c r="I27" i="13"/>
  <c r="K27" i="13"/>
  <c r="J27" i="13"/>
  <c r="H27" i="13"/>
  <c r="L27" i="13"/>
  <c r="J31" i="13"/>
  <c r="I31" i="13"/>
  <c r="K31" i="13"/>
  <c r="H31" i="13"/>
  <c r="I35" i="13"/>
  <c r="K35" i="13"/>
  <c r="J35" i="13"/>
  <c r="L35" i="13"/>
  <c r="H35" i="13"/>
  <c r="J39" i="13"/>
  <c r="I39" i="13"/>
  <c r="K39" i="13"/>
  <c r="L39" i="13"/>
  <c r="U52" i="13"/>
  <c r="R52" i="13"/>
  <c r="T52" i="13"/>
  <c r="V52" i="13"/>
  <c r="S52" i="13"/>
  <c r="Q31" i="13"/>
  <c r="P31" i="13"/>
  <c r="O31" i="13"/>
  <c r="N31" i="13"/>
  <c r="M31" i="13"/>
  <c r="G38" i="13"/>
  <c r="F38" i="13"/>
  <c r="D38" i="13"/>
  <c r="C38" i="13"/>
  <c r="Q47" i="13"/>
  <c r="P47" i="13"/>
  <c r="O47" i="13"/>
  <c r="N47" i="13"/>
  <c r="M47" i="13"/>
  <c r="Q63" i="13"/>
  <c r="P63" i="13"/>
  <c r="O63" i="13"/>
  <c r="N63" i="13"/>
  <c r="M63" i="13"/>
  <c r="I16" i="21"/>
  <c r="H16" i="21"/>
  <c r="G16" i="21"/>
  <c r="E16" i="21"/>
  <c r="C16" i="21"/>
  <c r="F16" i="21"/>
  <c r="D16" i="21"/>
  <c r="R15" i="13"/>
  <c r="T15" i="13"/>
  <c r="V15" i="13"/>
  <c r="S15" i="13"/>
  <c r="U15" i="13"/>
  <c r="K18" i="13"/>
  <c r="J18" i="13"/>
  <c r="L18" i="13"/>
  <c r="I18" i="13"/>
  <c r="H18" i="13"/>
  <c r="U19" i="13"/>
  <c r="R19" i="13"/>
  <c r="T19" i="13"/>
  <c r="V19" i="13"/>
  <c r="S19" i="13"/>
  <c r="L22" i="13"/>
  <c r="H22" i="13"/>
  <c r="I22" i="13"/>
  <c r="K22" i="13"/>
  <c r="J22" i="13"/>
  <c r="S23" i="13"/>
  <c r="U23" i="13"/>
  <c r="R23" i="13"/>
  <c r="T23" i="13"/>
  <c r="K26" i="13"/>
  <c r="J26" i="13"/>
  <c r="L26" i="13"/>
  <c r="H26" i="13"/>
  <c r="U27" i="13"/>
  <c r="V27" i="13"/>
  <c r="R27" i="13"/>
  <c r="T27" i="13"/>
  <c r="S27" i="13"/>
  <c r="L30" i="13"/>
  <c r="H30" i="13"/>
  <c r="I30" i="13"/>
  <c r="K30" i="13"/>
  <c r="J30" i="13"/>
  <c r="V31" i="13"/>
  <c r="S31" i="13"/>
  <c r="U31" i="13"/>
  <c r="R31" i="13"/>
  <c r="T31" i="13"/>
  <c r="K34" i="13"/>
  <c r="J34" i="13"/>
  <c r="L34" i="13"/>
  <c r="H34" i="13"/>
  <c r="I34" i="13"/>
  <c r="U35" i="13"/>
  <c r="R35" i="13"/>
  <c r="T35" i="13"/>
  <c r="V35" i="13"/>
  <c r="L38" i="13"/>
  <c r="I38" i="13"/>
  <c r="K38" i="13"/>
  <c r="J38" i="13"/>
  <c r="H38" i="13"/>
  <c r="V39" i="13"/>
  <c r="S39" i="13"/>
  <c r="U39" i="13"/>
  <c r="R39" i="13"/>
  <c r="T39" i="13"/>
  <c r="K42" i="13"/>
  <c r="J42" i="13"/>
  <c r="L42" i="13"/>
  <c r="H42" i="13"/>
  <c r="I42" i="13"/>
  <c r="U43" i="13"/>
  <c r="R43" i="13"/>
  <c r="T43" i="13"/>
  <c r="V43" i="13"/>
  <c r="S43" i="13"/>
  <c r="L46" i="13"/>
  <c r="I46" i="13"/>
  <c r="K46" i="13"/>
  <c r="H46" i="13"/>
  <c r="J46" i="13"/>
  <c r="V47" i="13"/>
  <c r="S47" i="13"/>
  <c r="U47" i="13"/>
  <c r="R47" i="13"/>
  <c r="T47" i="13"/>
  <c r="K50" i="13"/>
  <c r="J50" i="13"/>
  <c r="L50" i="13"/>
  <c r="H50" i="13"/>
  <c r="I50" i="13"/>
  <c r="U51" i="13"/>
  <c r="R51" i="13"/>
  <c r="T51" i="13"/>
  <c r="V51" i="13"/>
  <c r="L54" i="13"/>
  <c r="I54" i="13"/>
  <c r="K54" i="13"/>
  <c r="H54" i="13"/>
  <c r="V55" i="13"/>
  <c r="S55" i="13"/>
  <c r="U55" i="13"/>
  <c r="R55" i="13"/>
  <c r="T55" i="13"/>
  <c r="K58" i="13"/>
  <c r="J58" i="13"/>
  <c r="L58" i="13"/>
  <c r="H58" i="13"/>
  <c r="I58" i="13"/>
  <c r="U59" i="13"/>
  <c r="R59" i="13"/>
  <c r="T59" i="13"/>
  <c r="V59" i="13"/>
  <c r="S59" i="13"/>
  <c r="L62" i="13"/>
  <c r="I62" i="13"/>
  <c r="K62" i="13"/>
  <c r="J62" i="13"/>
  <c r="H62" i="13"/>
  <c r="V63" i="13"/>
  <c r="S63" i="13"/>
  <c r="U63" i="13"/>
  <c r="R63" i="13"/>
  <c r="T63" i="13"/>
  <c r="D13" i="18"/>
  <c r="E14" i="18"/>
  <c r="H15" i="21"/>
  <c r="G15" i="21"/>
  <c r="F15" i="21"/>
  <c r="D15" i="21"/>
  <c r="I15" i="21"/>
  <c r="E15" i="21"/>
  <c r="C15" i="21"/>
  <c r="H23" i="21"/>
  <c r="G23" i="21"/>
  <c r="F23" i="21"/>
  <c r="D23" i="21"/>
  <c r="I23" i="21"/>
  <c r="E23" i="21"/>
  <c r="C23" i="21"/>
  <c r="H31" i="21"/>
  <c r="G31" i="21"/>
  <c r="F31" i="21"/>
  <c r="D31" i="21"/>
  <c r="I31" i="21"/>
  <c r="E31" i="21"/>
  <c r="C31" i="21"/>
  <c r="H39" i="21"/>
  <c r="G39" i="21"/>
  <c r="F39" i="21"/>
  <c r="D39" i="21"/>
  <c r="I39" i="21"/>
  <c r="E39" i="21"/>
  <c r="C39" i="21"/>
  <c r="H47" i="21"/>
  <c r="G47" i="21"/>
  <c r="F47" i="21"/>
  <c r="D47" i="21"/>
  <c r="I47" i="21"/>
  <c r="E47" i="21"/>
  <c r="C47" i="21"/>
  <c r="H55" i="21"/>
  <c r="G55" i="21"/>
  <c r="F55" i="21"/>
  <c r="D55" i="21"/>
  <c r="I55" i="21"/>
  <c r="E55" i="21"/>
  <c r="C55" i="21"/>
  <c r="L31" i="13"/>
  <c r="V23" i="13"/>
  <c r="V28" i="13"/>
  <c r="U28" i="13"/>
  <c r="R28" i="13"/>
  <c r="T28" i="13"/>
  <c r="S28" i="13"/>
  <c r="U44" i="13"/>
  <c r="R44" i="13"/>
  <c r="T44" i="13"/>
  <c r="S44" i="13"/>
  <c r="V44" i="13"/>
  <c r="I51" i="13"/>
  <c r="K51" i="13"/>
  <c r="J51" i="13"/>
  <c r="H51" i="13"/>
  <c r="J55" i="13"/>
  <c r="I55" i="13"/>
  <c r="K55" i="13"/>
  <c r="L55" i="13"/>
  <c r="I59" i="13"/>
  <c r="K59" i="13"/>
  <c r="J59" i="13"/>
  <c r="L59" i="13"/>
  <c r="Q51" i="13"/>
  <c r="N51" i="13"/>
  <c r="M51" i="13"/>
  <c r="P51" i="13"/>
  <c r="O51" i="13"/>
  <c r="G54" i="13"/>
  <c r="F54" i="13"/>
  <c r="D54" i="13"/>
  <c r="C54" i="13"/>
  <c r="G17" i="13"/>
  <c r="C17" i="13"/>
  <c r="E17" i="13"/>
  <c r="D17" i="13"/>
  <c r="Q18" i="13"/>
  <c r="P18" i="13"/>
  <c r="O18" i="13"/>
  <c r="N18" i="13"/>
  <c r="G21" i="13"/>
  <c r="D21" i="13"/>
  <c r="F21" i="13"/>
  <c r="C21" i="13"/>
  <c r="E21" i="13"/>
  <c r="P22" i="13"/>
  <c r="O22" i="13"/>
  <c r="Q22" i="13"/>
  <c r="N22" i="13"/>
  <c r="M22" i="13"/>
  <c r="G25" i="13"/>
  <c r="C25" i="13"/>
  <c r="E25" i="13"/>
  <c r="F25" i="13"/>
  <c r="D25" i="13"/>
  <c r="Q26" i="13"/>
  <c r="O26" i="13"/>
  <c r="M26" i="13"/>
  <c r="P26" i="13"/>
  <c r="D29" i="13"/>
  <c r="G29" i="13"/>
  <c r="C29" i="13"/>
  <c r="E29" i="13"/>
  <c r="P30" i="13"/>
  <c r="O30" i="13"/>
  <c r="Q30" i="13"/>
  <c r="N30" i="13"/>
  <c r="M30" i="13"/>
  <c r="G33" i="13"/>
  <c r="C33" i="13"/>
  <c r="E33" i="13"/>
  <c r="D33" i="13"/>
  <c r="Q34" i="13"/>
  <c r="P34" i="13"/>
  <c r="O34" i="13"/>
  <c r="N34" i="13"/>
  <c r="M34" i="13"/>
  <c r="G37" i="13"/>
  <c r="D37" i="13"/>
  <c r="F37" i="13"/>
  <c r="C37" i="13"/>
  <c r="E37" i="13"/>
  <c r="P38" i="13"/>
  <c r="O38" i="13"/>
  <c r="N38" i="13"/>
  <c r="Q38" i="13"/>
  <c r="G41" i="13"/>
  <c r="C41" i="13"/>
  <c r="E41" i="13"/>
  <c r="F41" i="13"/>
  <c r="D41" i="13"/>
  <c r="Q42" i="13"/>
  <c r="O42" i="13"/>
  <c r="M42" i="13"/>
  <c r="P42" i="13"/>
  <c r="N42" i="13"/>
  <c r="D45" i="13"/>
  <c r="G45" i="13"/>
  <c r="C45" i="13"/>
  <c r="E45" i="13"/>
  <c r="P46" i="13"/>
  <c r="O46" i="13"/>
  <c r="N46" i="13"/>
  <c r="Q46" i="13"/>
  <c r="M46" i="13"/>
  <c r="G49" i="13"/>
  <c r="C49" i="13"/>
  <c r="E49" i="13"/>
  <c r="D49" i="13"/>
  <c r="Q50" i="13"/>
  <c r="P50" i="13"/>
  <c r="O50" i="13"/>
  <c r="N50" i="13"/>
  <c r="M50" i="13"/>
  <c r="G53" i="13"/>
  <c r="D53" i="13"/>
  <c r="F53" i="13"/>
  <c r="C53" i="13"/>
  <c r="E53" i="13"/>
  <c r="P54" i="13"/>
  <c r="O54" i="13"/>
  <c r="Q54" i="13"/>
  <c r="N54" i="13"/>
  <c r="M54" i="13"/>
  <c r="G57" i="13"/>
  <c r="C57" i="13"/>
  <c r="E57" i="13"/>
  <c r="F57" i="13"/>
  <c r="D57" i="13"/>
  <c r="Q58" i="13"/>
  <c r="O58" i="13"/>
  <c r="N58" i="13"/>
  <c r="D61" i="13"/>
  <c r="G61" i="13"/>
  <c r="C61" i="13"/>
  <c r="E61" i="13"/>
  <c r="P62" i="13"/>
  <c r="O62" i="13"/>
  <c r="Q62" i="13"/>
  <c r="N62" i="13"/>
  <c r="D12" i="18"/>
  <c r="E13" i="18"/>
  <c r="E37" i="18"/>
  <c r="C55" i="13"/>
  <c r="C23" i="13"/>
  <c r="F29" i="13"/>
  <c r="G16" i="13"/>
  <c r="P58" i="13"/>
  <c r="T48" i="13"/>
  <c r="V48" i="13"/>
  <c r="S48" i="13"/>
  <c r="U48" i="13"/>
  <c r="R48" i="13"/>
  <c r="T56" i="13"/>
  <c r="V56" i="13"/>
  <c r="S56" i="13"/>
  <c r="U56" i="13"/>
  <c r="R56" i="13"/>
  <c r="T64" i="13"/>
  <c r="V64" i="13"/>
  <c r="S64" i="13"/>
  <c r="U64" i="13"/>
  <c r="R64" i="13"/>
  <c r="Q43" i="13"/>
  <c r="N43" i="13"/>
  <c r="P43" i="13"/>
  <c r="M43" i="13"/>
  <c r="O43" i="13"/>
  <c r="G46" i="13"/>
  <c r="F46" i="13"/>
  <c r="D46" i="13"/>
  <c r="C46" i="13"/>
  <c r="L17" i="13"/>
  <c r="J17" i="13"/>
  <c r="I17" i="13"/>
  <c r="H17" i="13"/>
  <c r="K17" i="13"/>
  <c r="R18" i="13"/>
  <c r="T18" i="13"/>
  <c r="V18" i="13"/>
  <c r="S18" i="13"/>
  <c r="U18" i="13"/>
  <c r="L21" i="13"/>
  <c r="H21" i="13"/>
  <c r="K21" i="13"/>
  <c r="J21" i="13"/>
  <c r="I21" i="13"/>
  <c r="V22" i="13"/>
  <c r="S22" i="13"/>
  <c r="U22" i="13"/>
  <c r="R22" i="13"/>
  <c r="T22" i="13"/>
  <c r="L25" i="13"/>
  <c r="H25" i="13"/>
  <c r="K25" i="13"/>
  <c r="J25" i="13"/>
  <c r="V26" i="13"/>
  <c r="R26" i="13"/>
  <c r="T26" i="13"/>
  <c r="S26" i="13"/>
  <c r="U26" i="13"/>
  <c r="L29" i="13"/>
  <c r="H29" i="13"/>
  <c r="K29" i="13"/>
  <c r="I29" i="13"/>
  <c r="J29" i="13"/>
  <c r="V30" i="13"/>
  <c r="S30" i="13"/>
  <c r="U30" i="13"/>
  <c r="R30" i="13"/>
  <c r="T30" i="13"/>
  <c r="L33" i="13"/>
  <c r="H33" i="13"/>
  <c r="I33" i="13"/>
  <c r="K33" i="13"/>
  <c r="R34" i="13"/>
  <c r="T34" i="13"/>
  <c r="V34" i="13"/>
  <c r="S34" i="13"/>
  <c r="U34" i="13"/>
  <c r="L37" i="13"/>
  <c r="H37" i="13"/>
  <c r="K37" i="13"/>
  <c r="I37" i="13"/>
  <c r="V38" i="13"/>
  <c r="S38" i="13"/>
  <c r="U38" i="13"/>
  <c r="R38" i="13"/>
  <c r="T38" i="13"/>
  <c r="L41" i="13"/>
  <c r="H41" i="13"/>
  <c r="J41" i="13"/>
  <c r="I41" i="13"/>
  <c r="R42" i="13"/>
  <c r="T42" i="13"/>
  <c r="V42" i="13"/>
  <c r="S42" i="13"/>
  <c r="U42" i="13"/>
  <c r="L45" i="13"/>
  <c r="H45" i="13"/>
  <c r="K45" i="13"/>
  <c r="J45" i="13"/>
  <c r="V46" i="13"/>
  <c r="S46" i="13"/>
  <c r="U46" i="13"/>
  <c r="R46" i="13"/>
  <c r="T46" i="13"/>
  <c r="L49" i="13"/>
  <c r="H49" i="13"/>
  <c r="K49" i="13"/>
  <c r="J49" i="13"/>
  <c r="R50" i="13"/>
  <c r="T50" i="13"/>
  <c r="V50" i="13"/>
  <c r="S50" i="13"/>
  <c r="U50" i="13"/>
  <c r="L53" i="13"/>
  <c r="H53" i="13"/>
  <c r="K53" i="13"/>
  <c r="I53" i="13"/>
  <c r="J53" i="13"/>
  <c r="V54" i="13"/>
  <c r="S54" i="13"/>
  <c r="U54" i="13"/>
  <c r="R54" i="13"/>
  <c r="T54" i="13"/>
  <c r="L57" i="13"/>
  <c r="H57" i="13"/>
  <c r="I57" i="13"/>
  <c r="K57" i="13"/>
  <c r="R58" i="13"/>
  <c r="T58" i="13"/>
  <c r="V58" i="13"/>
  <c r="S58" i="13"/>
  <c r="L61" i="13"/>
  <c r="H61" i="13"/>
  <c r="K61" i="13"/>
  <c r="J61" i="13"/>
  <c r="I61" i="13"/>
  <c r="V62" i="13"/>
  <c r="S62" i="13"/>
  <c r="U62" i="13"/>
  <c r="R62" i="13"/>
  <c r="T62" i="13"/>
  <c r="D11" i="18"/>
  <c r="E12" i="18"/>
  <c r="F17" i="13"/>
  <c r="H59" i="13"/>
  <c r="I26" i="13"/>
  <c r="M62" i="13"/>
  <c r="N26" i="13"/>
  <c r="V20" i="13"/>
  <c r="U20" i="13"/>
  <c r="R20" i="13"/>
  <c r="T20" i="13"/>
  <c r="S20" i="13"/>
  <c r="J23" i="13"/>
  <c r="I23" i="13"/>
  <c r="K23" i="13"/>
  <c r="L23" i="13"/>
  <c r="U36" i="13"/>
  <c r="R36" i="13"/>
  <c r="T36" i="13"/>
  <c r="S36" i="13"/>
  <c r="V36" i="13"/>
  <c r="Q19" i="13"/>
  <c r="N19" i="13"/>
  <c r="M19" i="13"/>
  <c r="P19" i="13"/>
  <c r="O19" i="13"/>
  <c r="Q23" i="13"/>
  <c r="P23" i="13"/>
  <c r="O23" i="13"/>
  <c r="N23" i="13"/>
  <c r="M23" i="13"/>
  <c r="Q35" i="13"/>
  <c r="N35" i="13"/>
  <c r="P35" i="13"/>
  <c r="M35" i="13"/>
  <c r="O35" i="13"/>
  <c r="G58" i="13"/>
  <c r="C58" i="13"/>
  <c r="E58" i="13"/>
  <c r="F58" i="13"/>
  <c r="D58" i="13"/>
  <c r="G62" i="13"/>
  <c r="F62" i="13"/>
  <c r="D62" i="13"/>
  <c r="C62" i="13"/>
  <c r="I24" i="21"/>
  <c r="H24" i="21"/>
  <c r="G24" i="21"/>
  <c r="E24" i="21"/>
  <c r="F24" i="21"/>
  <c r="D24" i="21"/>
  <c r="C24" i="21"/>
  <c r="I40" i="21"/>
  <c r="H40" i="21"/>
  <c r="G40" i="21"/>
  <c r="E40" i="21"/>
  <c r="F40" i="21"/>
  <c r="D40" i="21"/>
  <c r="C40" i="21"/>
  <c r="E38" i="13"/>
  <c r="L51" i="13"/>
  <c r="F16" i="13"/>
  <c r="E16" i="13"/>
  <c r="D16" i="13"/>
  <c r="Q17" i="13"/>
  <c r="P17" i="13"/>
  <c r="M17" i="13"/>
  <c r="O17" i="13"/>
  <c r="N17" i="13"/>
  <c r="F20" i="13"/>
  <c r="C20" i="13"/>
  <c r="E20" i="13"/>
  <c r="P21" i="13"/>
  <c r="Q21" i="13"/>
  <c r="M21" i="13"/>
  <c r="O21" i="13"/>
  <c r="N21" i="13"/>
  <c r="F24" i="13"/>
  <c r="E24" i="13"/>
  <c r="G24" i="13"/>
  <c r="D24" i="13"/>
  <c r="Q25" i="13"/>
  <c r="P25" i="13"/>
  <c r="M25" i="13"/>
  <c r="O25" i="13"/>
  <c r="G28" i="13"/>
  <c r="C28" i="13"/>
  <c r="E28" i="13"/>
  <c r="F28" i="13"/>
  <c r="P29" i="13"/>
  <c r="M29" i="13"/>
  <c r="N29" i="13"/>
  <c r="O29" i="13"/>
  <c r="F32" i="13"/>
  <c r="E32" i="13"/>
  <c r="D32" i="13"/>
  <c r="Q33" i="13"/>
  <c r="P33" i="13"/>
  <c r="M33" i="13"/>
  <c r="O33" i="13"/>
  <c r="N33" i="13"/>
  <c r="F36" i="13"/>
  <c r="C36" i="13"/>
  <c r="E36" i="13"/>
  <c r="P37" i="13"/>
  <c r="Q37" i="13"/>
  <c r="M37" i="13"/>
  <c r="O37" i="13"/>
  <c r="N37" i="13"/>
  <c r="F40" i="13"/>
  <c r="E40" i="13"/>
  <c r="G40" i="13"/>
  <c r="D40" i="13"/>
  <c r="Q41" i="13"/>
  <c r="P41" i="13"/>
  <c r="M41" i="13"/>
  <c r="O41" i="13"/>
  <c r="N41" i="13"/>
  <c r="G44" i="13"/>
  <c r="C44" i="13"/>
  <c r="E44" i="13"/>
  <c r="F44" i="13"/>
  <c r="P45" i="13"/>
  <c r="M45" i="13"/>
  <c r="Q45" i="13"/>
  <c r="O45" i="13"/>
  <c r="F48" i="13"/>
  <c r="E48" i="13"/>
  <c r="D48" i="13"/>
  <c r="Q49" i="13"/>
  <c r="P49" i="13"/>
  <c r="M49" i="13"/>
  <c r="O49" i="13"/>
  <c r="F52" i="13"/>
  <c r="C52" i="13"/>
  <c r="E52" i="13"/>
  <c r="P53" i="13"/>
  <c r="Q53" i="13"/>
  <c r="M53" i="13"/>
  <c r="N53" i="13"/>
  <c r="F56" i="13"/>
  <c r="E56" i="13"/>
  <c r="G56" i="13"/>
  <c r="D56" i="13"/>
  <c r="Q57" i="13"/>
  <c r="P57" i="13"/>
  <c r="M57" i="13"/>
  <c r="O57" i="13"/>
  <c r="N57" i="13"/>
  <c r="G60" i="13"/>
  <c r="C60" i="13"/>
  <c r="E60" i="13"/>
  <c r="F60" i="13"/>
  <c r="P61" i="13"/>
  <c r="M61" i="13"/>
  <c r="O61" i="13"/>
  <c r="Q61" i="13"/>
  <c r="N61" i="13"/>
  <c r="F64" i="13"/>
  <c r="E64" i="13"/>
  <c r="D64" i="13"/>
  <c r="D10" i="18"/>
  <c r="E11" i="18"/>
  <c r="G20" i="26"/>
  <c r="C47" i="13"/>
  <c r="E54" i="13"/>
  <c r="G64" i="13"/>
  <c r="H55" i="13"/>
  <c r="I25" i="13"/>
  <c r="K41" i="13"/>
  <c r="M58" i="13"/>
  <c r="N25" i="13"/>
  <c r="V16" i="13"/>
  <c r="T16" i="13"/>
  <c r="S16" i="13"/>
  <c r="U16" i="13"/>
  <c r="R16" i="13"/>
  <c r="V24" i="13"/>
  <c r="T24" i="13"/>
  <c r="S24" i="13"/>
  <c r="U24" i="13"/>
  <c r="R24" i="13"/>
  <c r="T40" i="13"/>
  <c r="V40" i="13"/>
  <c r="S40" i="13"/>
  <c r="U40" i="13"/>
  <c r="R40" i="13"/>
  <c r="J47" i="13"/>
  <c r="I47" i="13"/>
  <c r="K47" i="13"/>
  <c r="H47" i="13"/>
  <c r="L47" i="13"/>
  <c r="J63" i="13"/>
  <c r="I63" i="13"/>
  <c r="K63" i="13"/>
  <c r="H63" i="13"/>
  <c r="L63" i="13"/>
  <c r="Q15" i="13"/>
  <c r="P15" i="13"/>
  <c r="O15" i="13"/>
  <c r="M15" i="13"/>
  <c r="G18" i="13"/>
  <c r="F18" i="13"/>
  <c r="C18" i="13"/>
  <c r="E18" i="13"/>
  <c r="D18" i="13"/>
  <c r="G26" i="13"/>
  <c r="C26" i="13"/>
  <c r="E26" i="13"/>
  <c r="F26" i="13"/>
  <c r="D26" i="13"/>
  <c r="Q27" i="13"/>
  <c r="N27" i="13"/>
  <c r="M27" i="13"/>
  <c r="O27" i="13"/>
  <c r="P27" i="13"/>
  <c r="G30" i="13"/>
  <c r="F30" i="13"/>
  <c r="D30" i="13"/>
  <c r="C30" i="13"/>
  <c r="Q59" i="13"/>
  <c r="N59" i="13"/>
  <c r="M59" i="13"/>
  <c r="O59" i="13"/>
  <c r="I32" i="21"/>
  <c r="H32" i="21"/>
  <c r="G32" i="21"/>
  <c r="E32" i="21"/>
  <c r="C32" i="21"/>
  <c r="F32" i="21"/>
  <c r="D32" i="21"/>
  <c r="I48" i="21"/>
  <c r="H48" i="21"/>
  <c r="G48" i="21"/>
  <c r="E48" i="21"/>
  <c r="C48" i="21"/>
  <c r="F48" i="21"/>
  <c r="D48" i="21"/>
  <c r="I56" i="21"/>
  <c r="H56" i="21"/>
  <c r="G56" i="21"/>
  <c r="E56" i="21"/>
  <c r="F56" i="21"/>
  <c r="D56" i="21"/>
  <c r="C56" i="21"/>
  <c r="J16" i="13"/>
  <c r="L16" i="13"/>
  <c r="I16" i="13"/>
  <c r="H16" i="13"/>
  <c r="K16" i="13"/>
  <c r="T17" i="13"/>
  <c r="V17" i="13"/>
  <c r="S17" i="13"/>
  <c r="R17" i="13"/>
  <c r="U17" i="13"/>
  <c r="I20" i="13"/>
  <c r="J20" i="13"/>
  <c r="L20" i="13"/>
  <c r="V21" i="13"/>
  <c r="S21" i="13"/>
  <c r="U21" i="13"/>
  <c r="R21" i="13"/>
  <c r="T21" i="13"/>
  <c r="J24" i="13"/>
  <c r="L24" i="13"/>
  <c r="H24" i="13"/>
  <c r="I24" i="13"/>
  <c r="T25" i="13"/>
  <c r="S25" i="13"/>
  <c r="V25" i="13"/>
  <c r="R25" i="13"/>
  <c r="U25" i="13"/>
  <c r="I28" i="13"/>
  <c r="J28" i="13"/>
  <c r="K28" i="13"/>
  <c r="H28" i="13"/>
  <c r="V29" i="13"/>
  <c r="S29" i="13"/>
  <c r="U29" i="13"/>
  <c r="R29" i="13"/>
  <c r="T29" i="13"/>
  <c r="J32" i="13"/>
  <c r="L32" i="13"/>
  <c r="H32" i="13"/>
  <c r="I32" i="13"/>
  <c r="K32" i="13"/>
  <c r="T33" i="13"/>
  <c r="V33" i="13"/>
  <c r="S33" i="13"/>
  <c r="U33" i="13"/>
  <c r="R33" i="13"/>
  <c r="I36" i="13"/>
  <c r="J36" i="13"/>
  <c r="L36" i="13"/>
  <c r="K36" i="13"/>
  <c r="H36" i="13"/>
  <c r="S37" i="13"/>
  <c r="U37" i="13"/>
  <c r="R37" i="13"/>
  <c r="T37" i="13"/>
  <c r="V37" i="13"/>
  <c r="J40" i="13"/>
  <c r="L40" i="13"/>
  <c r="H40" i="13"/>
  <c r="I40" i="13"/>
  <c r="K40" i="13"/>
  <c r="T41" i="13"/>
  <c r="V41" i="13"/>
  <c r="S41" i="13"/>
  <c r="R41" i="13"/>
  <c r="U41" i="13"/>
  <c r="I44" i="13"/>
  <c r="J44" i="13"/>
  <c r="H44" i="13"/>
  <c r="L44" i="13"/>
  <c r="S45" i="13"/>
  <c r="U45" i="13"/>
  <c r="R45" i="13"/>
  <c r="T45" i="13"/>
  <c r="V45" i="13"/>
  <c r="J48" i="13"/>
  <c r="L48" i="13"/>
  <c r="H48" i="13"/>
  <c r="I48" i="13"/>
  <c r="K48" i="13"/>
  <c r="T49" i="13"/>
  <c r="V49" i="13"/>
  <c r="S49" i="13"/>
  <c r="R49" i="13"/>
  <c r="U49" i="13"/>
  <c r="I52" i="13"/>
  <c r="J52" i="13"/>
  <c r="K52" i="13"/>
  <c r="H52" i="13"/>
  <c r="S53" i="13"/>
  <c r="U53" i="13"/>
  <c r="R53" i="13"/>
  <c r="T53" i="13"/>
  <c r="V53" i="13"/>
  <c r="J56" i="13"/>
  <c r="L56" i="13"/>
  <c r="H56" i="13"/>
  <c r="I56" i="13"/>
  <c r="K56" i="13"/>
  <c r="T57" i="13"/>
  <c r="V57" i="13"/>
  <c r="S57" i="13"/>
  <c r="R57" i="13"/>
  <c r="I60" i="13"/>
  <c r="J60" i="13"/>
  <c r="H60" i="13"/>
  <c r="L60" i="13"/>
  <c r="K60" i="13"/>
  <c r="S61" i="13"/>
  <c r="U61" i="13"/>
  <c r="R61" i="13"/>
  <c r="T61" i="13"/>
  <c r="V61" i="13"/>
  <c r="J64" i="13"/>
  <c r="L64" i="13"/>
  <c r="H64" i="13"/>
  <c r="I64" i="13"/>
  <c r="E10" i="18"/>
  <c r="C40" i="13"/>
  <c r="D60" i="13"/>
  <c r="D28" i="13"/>
  <c r="G52" i="13"/>
  <c r="J57" i="13"/>
  <c r="K24" i="13"/>
  <c r="S51" i="13"/>
  <c r="I19" i="13"/>
  <c r="H19" i="13"/>
  <c r="K19" i="13"/>
  <c r="J19" i="13"/>
  <c r="L19" i="13"/>
  <c r="V32" i="13"/>
  <c r="T32" i="13"/>
  <c r="S32" i="13"/>
  <c r="U32" i="13"/>
  <c r="R32" i="13"/>
  <c r="I43" i="13"/>
  <c r="K43" i="13"/>
  <c r="J43" i="13"/>
  <c r="L43" i="13"/>
  <c r="U60" i="13"/>
  <c r="R60" i="13"/>
  <c r="T60" i="13"/>
  <c r="S60" i="13"/>
  <c r="V60" i="13"/>
  <c r="G22" i="13"/>
  <c r="F22" i="13"/>
  <c r="D22" i="13"/>
  <c r="C22" i="13"/>
  <c r="G34" i="13"/>
  <c r="F34" i="13"/>
  <c r="C34" i="13"/>
  <c r="E34" i="13"/>
  <c r="D34" i="13"/>
  <c r="Q39" i="13"/>
  <c r="P39" i="13"/>
  <c r="O39" i="13"/>
  <c r="N39" i="13"/>
  <c r="G42" i="13"/>
  <c r="C42" i="13"/>
  <c r="E42" i="13"/>
  <c r="F42" i="13"/>
  <c r="D42" i="13"/>
  <c r="G50" i="13"/>
  <c r="F50" i="13"/>
  <c r="C50" i="13"/>
  <c r="E50" i="13"/>
  <c r="D50" i="13"/>
  <c r="Q55" i="13"/>
  <c r="P55" i="13"/>
  <c r="O55" i="13"/>
  <c r="N55" i="13"/>
  <c r="M55" i="13"/>
  <c r="G15" i="13"/>
  <c r="F15" i="13"/>
  <c r="C15" i="13"/>
  <c r="E15" i="13"/>
  <c r="D15" i="13"/>
  <c r="Q16" i="13"/>
  <c r="P16" i="13"/>
  <c r="M16" i="13"/>
  <c r="N16" i="13"/>
  <c r="O16" i="13"/>
  <c r="F19" i="13"/>
  <c r="E19" i="13"/>
  <c r="G19" i="13"/>
  <c r="C19" i="13"/>
  <c r="P20" i="13"/>
  <c r="Q20" i="13"/>
  <c r="N20" i="13"/>
  <c r="M20" i="13"/>
  <c r="O20" i="13"/>
  <c r="F23" i="13"/>
  <c r="G23" i="13"/>
  <c r="D23" i="13"/>
  <c r="Q24" i="13"/>
  <c r="P24" i="13"/>
  <c r="M24" i="13"/>
  <c r="N24" i="13"/>
  <c r="O24" i="13"/>
  <c r="F27" i="13"/>
  <c r="G27" i="13"/>
  <c r="C27" i="13"/>
  <c r="E27" i="13"/>
  <c r="P28" i="13"/>
  <c r="Q28" i="13"/>
  <c r="N28" i="13"/>
  <c r="M28" i="13"/>
  <c r="O28" i="13"/>
  <c r="F31" i="13"/>
  <c r="D31" i="13"/>
  <c r="G31" i="13"/>
  <c r="Q32" i="13"/>
  <c r="P32" i="13"/>
  <c r="M32" i="13"/>
  <c r="N32" i="13"/>
  <c r="F35" i="13"/>
  <c r="G35" i="13"/>
  <c r="C35" i="13"/>
  <c r="E35" i="13"/>
  <c r="P36" i="13"/>
  <c r="Q36" i="13"/>
  <c r="N36" i="13"/>
  <c r="M36" i="13"/>
  <c r="F39" i="13"/>
  <c r="G39" i="13"/>
  <c r="D39" i="13"/>
  <c r="Q40" i="13"/>
  <c r="P40" i="13"/>
  <c r="M40" i="13"/>
  <c r="N40" i="13"/>
  <c r="O40" i="13"/>
  <c r="F43" i="13"/>
  <c r="G43" i="13"/>
  <c r="C43" i="13"/>
  <c r="E43" i="13"/>
  <c r="P44" i="13"/>
  <c r="Q44" i="13"/>
  <c r="N44" i="13"/>
  <c r="M44" i="13"/>
  <c r="O44" i="13"/>
  <c r="F47" i="13"/>
  <c r="D47" i="13"/>
  <c r="G47" i="13"/>
  <c r="Q48" i="13"/>
  <c r="P48" i="13"/>
  <c r="M48" i="13"/>
  <c r="N48" i="13"/>
  <c r="O48" i="13"/>
  <c r="F51" i="13"/>
  <c r="G51" i="13"/>
  <c r="C51" i="13"/>
  <c r="E51" i="13"/>
  <c r="P52" i="13"/>
  <c r="Q52" i="13"/>
  <c r="N52" i="13"/>
  <c r="M52" i="13"/>
  <c r="O52" i="13"/>
  <c r="F55" i="13"/>
  <c r="G55" i="13"/>
  <c r="D55" i="13"/>
  <c r="Q56" i="13"/>
  <c r="P56" i="13"/>
  <c r="M56" i="13"/>
  <c r="N56" i="13"/>
  <c r="F59" i="13"/>
  <c r="G59" i="13"/>
  <c r="C59" i="13"/>
  <c r="E59" i="13"/>
  <c r="P60" i="13"/>
  <c r="Q60" i="13"/>
  <c r="N60" i="13"/>
  <c r="M60" i="13"/>
  <c r="O60" i="13"/>
  <c r="F63" i="13"/>
  <c r="D63" i="13"/>
  <c r="G63" i="13"/>
  <c r="Q64" i="13"/>
  <c r="P64" i="13"/>
  <c r="M64" i="13"/>
  <c r="N64" i="13"/>
  <c r="O64" i="13"/>
  <c r="D16" i="18"/>
  <c r="D24" i="18"/>
  <c r="D56" i="18"/>
  <c r="I52" i="26"/>
  <c r="C39" i="13"/>
  <c r="D59" i="13"/>
  <c r="D27" i="13"/>
  <c r="E46" i="13"/>
  <c r="F61" i="13"/>
  <c r="G48" i="13"/>
  <c r="H39" i="13"/>
  <c r="J54" i="13"/>
  <c r="K20" i="13"/>
  <c r="M38" i="13"/>
  <c r="O53" i="13"/>
  <c r="S35" i="13"/>
  <c r="D20" i="18"/>
  <c r="E21" i="18"/>
  <c r="D28" i="18"/>
  <c r="E29" i="18"/>
  <c r="D36" i="18"/>
  <c r="D44" i="18"/>
  <c r="E45" i="18"/>
  <c r="D52" i="18"/>
  <c r="E53" i="18"/>
  <c r="G26" i="26"/>
  <c r="G42" i="26"/>
  <c r="J55" i="26"/>
  <c r="I56" i="26"/>
  <c r="H57" i="26"/>
  <c r="G58" i="26"/>
  <c r="G14" i="21"/>
  <c r="F14" i="21"/>
  <c r="E14" i="21"/>
  <c r="C14" i="21"/>
  <c r="I14" i="21"/>
  <c r="H14" i="21"/>
  <c r="D14" i="21"/>
  <c r="G22" i="21"/>
  <c r="F22" i="21"/>
  <c r="E22" i="21"/>
  <c r="C22" i="21"/>
  <c r="I22" i="21"/>
  <c r="H22" i="21"/>
  <c r="D22" i="21"/>
  <c r="G30" i="21"/>
  <c r="F30" i="21"/>
  <c r="E30" i="21"/>
  <c r="C30" i="21"/>
  <c r="I30" i="21"/>
  <c r="H30" i="21"/>
  <c r="D30" i="21"/>
  <c r="G38" i="21"/>
  <c r="F38" i="21"/>
  <c r="E38" i="21"/>
  <c r="C38" i="21"/>
  <c r="I38" i="21"/>
  <c r="H38" i="21"/>
  <c r="D38" i="21"/>
  <c r="G46" i="21"/>
  <c r="F46" i="21"/>
  <c r="E46" i="21"/>
  <c r="C46" i="21"/>
  <c r="I46" i="21"/>
  <c r="H46" i="21"/>
  <c r="D46" i="21"/>
  <c r="G54" i="21"/>
  <c r="F54" i="21"/>
  <c r="E54" i="21"/>
  <c r="C54" i="21"/>
  <c r="I54" i="21"/>
  <c r="H54" i="21"/>
  <c r="D54" i="21"/>
  <c r="F34" i="21"/>
  <c r="D19" i="18"/>
  <c r="E20" i="18"/>
  <c r="D27" i="18"/>
  <c r="E28" i="18"/>
  <c r="D35" i="18"/>
  <c r="E36" i="18"/>
  <c r="D43" i="18"/>
  <c r="E44" i="18"/>
  <c r="D51" i="18"/>
  <c r="E52" i="18"/>
  <c r="D59" i="18"/>
  <c r="H26" i="26"/>
  <c r="G35" i="26"/>
  <c r="H42" i="26"/>
  <c r="G43" i="26"/>
  <c r="G51" i="26"/>
  <c r="F13" i="21"/>
  <c r="E13" i="21"/>
  <c r="D13" i="21"/>
  <c r="H13" i="21"/>
  <c r="G13" i="21"/>
  <c r="C13" i="21"/>
  <c r="I13" i="21"/>
  <c r="F21" i="21"/>
  <c r="E21" i="21"/>
  <c r="D21" i="21"/>
  <c r="I21" i="21"/>
  <c r="H21" i="21"/>
  <c r="G21" i="21"/>
  <c r="C21" i="21"/>
  <c r="F29" i="21"/>
  <c r="E29" i="21"/>
  <c r="D29" i="21"/>
  <c r="H29" i="21"/>
  <c r="G29" i="21"/>
  <c r="C29" i="21"/>
  <c r="I29" i="21"/>
  <c r="F37" i="21"/>
  <c r="E37" i="21"/>
  <c r="D37" i="21"/>
  <c r="I37" i="21"/>
  <c r="H37" i="21"/>
  <c r="G37" i="21"/>
  <c r="C37" i="21"/>
  <c r="F45" i="21"/>
  <c r="E45" i="21"/>
  <c r="D45" i="21"/>
  <c r="H45" i="21"/>
  <c r="G45" i="21"/>
  <c r="C45" i="21"/>
  <c r="I45" i="21"/>
  <c r="F53" i="21"/>
  <c r="E53" i="21"/>
  <c r="D53" i="21"/>
  <c r="I53" i="21"/>
  <c r="H53" i="21"/>
  <c r="G53" i="21"/>
  <c r="G12" i="26"/>
  <c r="H19" i="26"/>
  <c r="J25" i="26"/>
  <c r="I26" i="26"/>
  <c r="G28" i="26"/>
  <c r="H35" i="26"/>
  <c r="G36" i="26"/>
  <c r="H43" i="26"/>
  <c r="G44" i="26"/>
  <c r="H51" i="26"/>
  <c r="G52" i="26"/>
  <c r="G60" i="26"/>
  <c r="E12" i="21"/>
  <c r="D12" i="21"/>
  <c r="C12" i="21"/>
  <c r="I12" i="21"/>
  <c r="H12" i="21"/>
  <c r="G12" i="21"/>
  <c r="F12" i="21"/>
  <c r="E20" i="21"/>
  <c r="D20" i="21"/>
  <c r="C20" i="21"/>
  <c r="I20" i="21"/>
  <c r="G20" i="21"/>
  <c r="F20" i="21"/>
  <c r="H20" i="21"/>
  <c r="E28" i="21"/>
  <c r="D28" i="21"/>
  <c r="C28" i="21"/>
  <c r="I28" i="21"/>
  <c r="H28" i="21"/>
  <c r="G28" i="21"/>
  <c r="F28" i="21"/>
  <c r="E36" i="21"/>
  <c r="D36" i="21"/>
  <c r="C36" i="21"/>
  <c r="I36" i="21"/>
  <c r="G36" i="21"/>
  <c r="F36" i="21"/>
  <c r="H36" i="21"/>
  <c r="E44" i="21"/>
  <c r="D44" i="21"/>
  <c r="C44" i="21"/>
  <c r="I44" i="21"/>
  <c r="H44" i="21"/>
  <c r="G44" i="21"/>
  <c r="F44" i="21"/>
  <c r="E52" i="21"/>
  <c r="D52" i="21"/>
  <c r="C52" i="21"/>
  <c r="I52" i="21"/>
  <c r="G52" i="21"/>
  <c r="F52" i="21"/>
  <c r="E60" i="21"/>
  <c r="D60" i="21"/>
  <c r="C60" i="21"/>
  <c r="I60" i="21"/>
  <c r="H60" i="21"/>
  <c r="G60" i="21"/>
  <c r="F60" i="21"/>
  <c r="D17" i="18"/>
  <c r="E18" i="18"/>
  <c r="D25" i="18"/>
  <c r="E26" i="18"/>
  <c r="D33" i="18"/>
  <c r="E34" i="18"/>
  <c r="D41" i="18"/>
  <c r="E42" i="18"/>
  <c r="D49" i="18"/>
  <c r="E50" i="18"/>
  <c r="D57" i="18"/>
  <c r="E58" i="18"/>
  <c r="H12" i="26"/>
  <c r="G13" i="26"/>
  <c r="I19" i="26"/>
  <c r="H20" i="26"/>
  <c r="G21" i="26"/>
  <c r="J26" i="26"/>
  <c r="H28" i="26"/>
  <c r="G29" i="26"/>
  <c r="I35" i="26"/>
  <c r="H36" i="26"/>
  <c r="G37" i="26"/>
  <c r="I43" i="26"/>
  <c r="H44" i="26"/>
  <c r="G45" i="26"/>
  <c r="J50" i="26"/>
  <c r="I51" i="26"/>
  <c r="H52" i="26"/>
  <c r="G53" i="26"/>
  <c r="H60" i="26"/>
  <c r="I11" i="21"/>
  <c r="C11" i="21"/>
  <c r="E11" i="21"/>
  <c r="G11" i="21"/>
  <c r="H11" i="21"/>
  <c r="D11" i="21"/>
  <c r="F11" i="21"/>
  <c r="D19" i="21"/>
  <c r="C19" i="21"/>
  <c r="H19" i="21"/>
  <c r="I19" i="21"/>
  <c r="G19" i="21"/>
  <c r="F19" i="21"/>
  <c r="E19" i="21"/>
  <c r="D27" i="21"/>
  <c r="C27" i="21"/>
  <c r="H27" i="21"/>
  <c r="F27" i="21"/>
  <c r="E27" i="21"/>
  <c r="I27" i="21"/>
  <c r="G27" i="21"/>
  <c r="D35" i="21"/>
  <c r="C35" i="21"/>
  <c r="H35" i="21"/>
  <c r="I35" i="21"/>
  <c r="G35" i="21"/>
  <c r="F35" i="21"/>
  <c r="E35" i="21"/>
  <c r="D43" i="21"/>
  <c r="C43" i="21"/>
  <c r="H43" i="21"/>
  <c r="F43" i="21"/>
  <c r="E43" i="21"/>
  <c r="D51" i="21"/>
  <c r="C51" i="21"/>
  <c r="H51" i="21"/>
  <c r="I51" i="21"/>
  <c r="G51" i="21"/>
  <c r="F51" i="21"/>
  <c r="E51" i="21"/>
  <c r="D59" i="21"/>
  <c r="C59" i="21"/>
  <c r="H59" i="21"/>
  <c r="F59" i="21"/>
  <c r="E59" i="21"/>
  <c r="I59" i="21"/>
  <c r="G59" i="21"/>
  <c r="I43" i="21"/>
  <c r="E17" i="18"/>
  <c r="E25" i="18"/>
  <c r="D32" i="18"/>
  <c r="E33" i="18"/>
  <c r="D40" i="18"/>
  <c r="E41" i="18"/>
  <c r="D48" i="18"/>
  <c r="E49" i="18"/>
  <c r="E57" i="18"/>
  <c r="I12" i="26"/>
  <c r="H13" i="26"/>
  <c r="I20" i="26"/>
  <c r="H21" i="26"/>
  <c r="I28" i="26"/>
  <c r="H29" i="26"/>
  <c r="G30" i="26"/>
  <c r="I36" i="26"/>
  <c r="H37" i="26"/>
  <c r="G38" i="26"/>
  <c r="J43" i="26"/>
  <c r="I44" i="26"/>
  <c r="H45" i="26"/>
  <c r="G46" i="26"/>
  <c r="J51" i="26"/>
  <c r="H53" i="26"/>
  <c r="I60" i="26"/>
  <c r="C18" i="21"/>
  <c r="I18" i="21"/>
  <c r="G18" i="21"/>
  <c r="E18" i="21"/>
  <c r="D18" i="21"/>
  <c r="H18" i="21"/>
  <c r="F18" i="21"/>
  <c r="C26" i="21"/>
  <c r="I26" i="21"/>
  <c r="G26" i="21"/>
  <c r="H26" i="21"/>
  <c r="F26" i="21"/>
  <c r="E26" i="21"/>
  <c r="D26" i="21"/>
  <c r="C34" i="21"/>
  <c r="I34" i="21"/>
  <c r="G34" i="21"/>
  <c r="E34" i="21"/>
  <c r="D34" i="21"/>
  <c r="C42" i="21"/>
  <c r="I42" i="21"/>
  <c r="G42" i="21"/>
  <c r="H42" i="21"/>
  <c r="F42" i="21"/>
  <c r="E42" i="21"/>
  <c r="D42" i="21"/>
  <c r="C50" i="21"/>
  <c r="I50" i="21"/>
  <c r="G50" i="21"/>
  <c r="E50" i="21"/>
  <c r="D50" i="21"/>
  <c r="H50" i="21"/>
  <c r="F50" i="21"/>
  <c r="C58" i="21"/>
  <c r="I58" i="21"/>
  <c r="G58" i="21"/>
  <c r="H58" i="21"/>
  <c r="F58" i="21"/>
  <c r="E58" i="21"/>
  <c r="D58" i="21"/>
  <c r="H52" i="21"/>
  <c r="D23" i="18"/>
  <c r="E24" i="18"/>
  <c r="D31" i="18"/>
  <c r="E32" i="18"/>
  <c r="D39" i="18"/>
  <c r="E40" i="18"/>
  <c r="D47" i="18"/>
  <c r="E48" i="18"/>
  <c r="D55" i="18"/>
  <c r="E56" i="18"/>
  <c r="J12" i="26"/>
  <c r="I13" i="26"/>
  <c r="J20" i="26"/>
  <c r="I21" i="26"/>
  <c r="G23" i="26"/>
  <c r="J28" i="26"/>
  <c r="I29" i="26"/>
  <c r="H30" i="26"/>
  <c r="G31" i="26"/>
  <c r="J36" i="26"/>
  <c r="I37" i="26"/>
  <c r="H38" i="26"/>
  <c r="G39" i="26"/>
  <c r="J44" i="26"/>
  <c r="I45" i="26"/>
  <c r="J52" i="26"/>
  <c r="I53" i="26"/>
  <c r="G55" i="26"/>
  <c r="J60" i="26"/>
  <c r="I17" i="21"/>
  <c r="H17" i="21"/>
  <c r="F17" i="21"/>
  <c r="G17" i="21"/>
  <c r="E17" i="21"/>
  <c r="D17" i="21"/>
  <c r="C17" i="21"/>
  <c r="I25" i="21"/>
  <c r="H25" i="21"/>
  <c r="F25" i="21"/>
  <c r="D25" i="21"/>
  <c r="C25" i="21"/>
  <c r="I33" i="21"/>
  <c r="H33" i="21"/>
  <c r="F33" i="21"/>
  <c r="G33" i="21"/>
  <c r="E33" i="21"/>
  <c r="D33" i="21"/>
  <c r="C33" i="21"/>
  <c r="I41" i="21"/>
  <c r="H41" i="21"/>
  <c r="F41" i="21"/>
  <c r="D41" i="21"/>
  <c r="C41" i="21"/>
  <c r="G41" i="21"/>
  <c r="E41" i="21"/>
  <c r="I49" i="21"/>
  <c r="H49" i="21"/>
  <c r="F49" i="21"/>
  <c r="G49" i="21"/>
  <c r="E49" i="21"/>
  <c r="D49" i="21"/>
  <c r="C49" i="21"/>
  <c r="I57" i="21"/>
  <c r="H57" i="21"/>
  <c r="F57" i="21"/>
  <c r="D57" i="21"/>
  <c r="C57" i="21"/>
  <c r="G57" i="21"/>
  <c r="E57" i="21"/>
  <c r="C53" i="21"/>
  <c r="J61" i="19"/>
  <c r="L61" i="19"/>
  <c r="K61" i="19"/>
  <c r="I61" i="19"/>
  <c r="I61" i="26" l="1"/>
  <c r="H61" i="26"/>
  <c r="J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G61" i="21" l="1"/>
  <c r="F61" i="21"/>
  <c r="E61" i="21"/>
  <c r="D61" i="21"/>
  <c r="I61" i="21"/>
  <c r="H61" i="21"/>
  <c r="C61" i="21"/>
  <c r="H64" i="15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T65" i="13" l="1"/>
  <c r="V65" i="13"/>
  <c r="S65" i="13"/>
  <c r="U65" i="13"/>
  <c r="R65" i="13"/>
  <c r="Q65" i="13"/>
  <c r="P65" i="13"/>
  <c r="M65" i="13"/>
  <c r="O65" i="13"/>
  <c r="N65" i="13"/>
  <c r="E60" i="18"/>
  <c r="L65" i="13"/>
  <c r="I65" i="13"/>
  <c r="H65" i="13"/>
  <c r="J65" i="13"/>
  <c r="K65" i="13"/>
  <c r="D60" i="18"/>
  <c r="G65" i="13"/>
  <c r="E65" i="13"/>
  <c r="D65" i="13"/>
  <c r="F65" i="13"/>
  <c r="C65" i="13"/>
  <c r="C61" i="6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R61" i="20" l="1"/>
  <c r="T61" i="20" s="1"/>
  <c r="S61" i="20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W12" i="20"/>
  <c r="X12" i="20"/>
  <c r="W13" i="20"/>
  <c r="X13" i="20"/>
  <c r="W14" i="20"/>
  <c r="X14" i="20"/>
  <c r="W15" i="20"/>
  <c r="X15" i="20"/>
  <c r="W16" i="20"/>
  <c r="X16" i="20"/>
  <c r="W17" i="20"/>
  <c r="X17" i="20"/>
  <c r="W18" i="20"/>
  <c r="X18" i="20"/>
  <c r="W19" i="20"/>
  <c r="X19" i="20"/>
  <c r="W20" i="20"/>
  <c r="X20" i="20"/>
  <c r="W21" i="20"/>
  <c r="X21" i="20"/>
  <c r="W22" i="20"/>
  <c r="X22" i="20"/>
  <c r="W23" i="20"/>
  <c r="X23" i="20"/>
  <c r="W24" i="20"/>
  <c r="X24" i="20"/>
  <c r="W25" i="20"/>
  <c r="X25" i="20"/>
  <c r="W26" i="20"/>
  <c r="X26" i="20"/>
  <c r="W27" i="20"/>
  <c r="X27" i="20"/>
  <c r="W28" i="20"/>
  <c r="X28" i="20"/>
  <c r="W29" i="20"/>
  <c r="X29" i="20"/>
  <c r="W30" i="20"/>
  <c r="X30" i="20"/>
  <c r="W31" i="20"/>
  <c r="X31" i="20"/>
  <c r="W32" i="20"/>
  <c r="X32" i="20"/>
  <c r="W33" i="20"/>
  <c r="X33" i="20"/>
  <c r="W34" i="20"/>
  <c r="X34" i="20"/>
  <c r="W35" i="20"/>
  <c r="X35" i="20"/>
  <c r="W36" i="20"/>
  <c r="X36" i="20"/>
  <c r="W37" i="20"/>
  <c r="X37" i="20"/>
  <c r="W38" i="20"/>
  <c r="X38" i="20"/>
  <c r="W39" i="20"/>
  <c r="X39" i="20"/>
  <c r="W40" i="20"/>
  <c r="X40" i="20"/>
  <c r="W41" i="20"/>
  <c r="X41" i="20"/>
  <c r="W42" i="20"/>
  <c r="X42" i="20"/>
  <c r="W43" i="20"/>
  <c r="X43" i="20"/>
  <c r="W44" i="20"/>
  <c r="X44" i="20"/>
  <c r="W45" i="20"/>
  <c r="X45" i="20"/>
  <c r="W46" i="20"/>
  <c r="X46" i="20"/>
  <c r="W47" i="20"/>
  <c r="X47" i="20"/>
  <c r="W48" i="20"/>
  <c r="X48" i="20"/>
  <c r="W49" i="20"/>
  <c r="X49" i="20"/>
  <c r="W50" i="20"/>
  <c r="X50" i="20"/>
  <c r="W51" i="20"/>
  <c r="X51" i="20"/>
  <c r="W52" i="20"/>
  <c r="X52" i="20"/>
  <c r="W53" i="20"/>
  <c r="X53" i="20"/>
  <c r="W54" i="20"/>
  <c r="X54" i="20"/>
  <c r="W55" i="20"/>
  <c r="X55" i="20"/>
  <c r="W56" i="20"/>
  <c r="X56" i="20"/>
  <c r="W57" i="20"/>
  <c r="X57" i="20"/>
  <c r="W58" i="20"/>
  <c r="X58" i="20"/>
  <c r="W59" i="20"/>
  <c r="X59" i="20"/>
  <c r="W60" i="20"/>
  <c r="X60" i="20"/>
  <c r="X11" i="20"/>
  <c r="W11" i="20"/>
  <c r="U61" i="20" l="1"/>
  <c r="V61" i="20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</calcChain>
</file>

<file path=xl/sharedStrings.xml><?xml version="1.0" encoding="utf-8"?>
<sst xmlns="http://schemas.openxmlformats.org/spreadsheetml/2006/main" count="1756" uniqueCount="297">
  <si>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</si>
  <si>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</si>
  <si>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</si>
  <si>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</si>
  <si>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</si>
  <si>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</si>
  <si>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</si>
  <si>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</si>
  <si>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</si>
  <si>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</si>
  <si>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</si>
  <si>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</si>
  <si>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</si>
  <si>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</si>
  <si>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</si>
  <si>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</si>
  <si>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</si>
  <si>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</si>
  <si>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</si>
  <si>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</si>
  <si>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</si>
  <si>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</si>
  <si>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</si>
  <si>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</si>
  <si>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</si>
  <si>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</si>
  <si>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</si>
  <si>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</si>
  <si>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</si>
  <si>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</si>
  <si>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</si>
  <si>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</si>
  <si>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</si>
  <si>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</si>
  <si>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</si>
  <si>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</si>
  <si>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</si>
  <si>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</si>
  <si>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</si>
  <si>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</si>
  <si>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</si>
  <si>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</si>
  <si>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</si>
  <si>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</si>
  <si>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</si>
  <si>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</si>
  <si>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</si>
  <si>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</si>
  <si>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</si>
  <si>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</si>
  <si>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</si>
  <si>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</si>
  <si>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</si>
  <si>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</si>
  <si>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</si>
  <si>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</si>
  <si>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</si>
  <si>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</si>
  <si>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</si>
  <si>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</si>
  <si>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</si>
  <si>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</si>
  <si>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</si>
  <si>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</si>
  <si>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</si>
  <si>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</si>
  <si>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</si>
  <si>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</si>
  <si>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</si>
  <si>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</si>
  <si>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</si>
  <si>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</si>
  <si>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</si>
  <si>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</si>
  <si>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</si>
  <si>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</si>
  <si>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</si>
  <si>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</si>
  <si>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</si>
  <si>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</si>
  <si>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</si>
  <si>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</si>
  <si>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</si>
  <si>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</si>
  <si>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</si>
  <si>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</si>
  <si>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</si>
  <si>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</si>
  <si>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</si>
  <si>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</si>
  <si>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</si>
  <si>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</si>
  <si>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</si>
  <si>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</si>
  <si>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</si>
  <si>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</si>
  <si>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</si>
  <si>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</si>
  <si>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</si>
  <si>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</si>
  <si>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</si>
  <si>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</si>
  <si>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</si>
  <si>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</si>
  <si>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</si>
  <si>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</si>
  <si>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</si>
  <si>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</si>
  <si>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</si>
  <si>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</si>
  <si>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</si>
  <si>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</si>
  <si>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</si>
  <si>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</si>
  <si>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</si>
  <si>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</si>
  <si>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</si>
  <si>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</si>
  <si>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</si>
  <si>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</si>
  <si>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</si>
  <si>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</si>
  <si>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</si>
  <si>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</si>
  <si>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</si>
  <si>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</si>
  <si>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</si>
  <si>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</si>
  <si>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</si>
  <si>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</si>
  <si>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</si>
  <si>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</si>
  <si>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</si>
  <si>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</si>
  <si>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</si>
  <si>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</si>
  <si>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</si>
  <si>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</si>
  <si>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</si>
  <si>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</si>
  <si>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</si>
  <si>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</si>
  <si>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</si>
  <si>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</si>
  <si>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</si>
  <si>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</si>
  <si>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</si>
  <si>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</si>
  <si>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</si>
  <si>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</si>
  <si>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</si>
  <si>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</si>
  <si>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</si>
  <si>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</si>
  <si>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</si>
  <si>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</si>
  <si>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</si>
  <si>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</si>
  <si>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</si>
  <si>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</si>
  <si>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</si>
  <si>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</si>
  <si>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</si>
  <si>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</si>
  <si>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</si>
  <si>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</si>
  <si>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</si>
  <si>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</si>
  <si>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</si>
  <si>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</si>
  <si>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</si>
  <si>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</si>
  <si>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</si>
  <si>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</si>
  <si>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</si>
  <si>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</si>
  <si>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</si>
  <si>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</si>
  <si>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</si>
  <si>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</si>
  <si>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</si>
  <si>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</si>
  <si>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</si>
  <si>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</si>
  <si>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</si>
  <si>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</si>
  <si>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</si>
  <si>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</si>
  <si>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</si>
  <si>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</si>
  <si>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</si>
  <si>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</si>
  <si>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</si>
  <si>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</si>
  <si>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</si>
  <si>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</si>
  <si>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</si>
  <si>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</si>
  <si>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</si>
  <si>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</si>
  <si>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</si>
  <si>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</si>
  <si>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</si>
  <si>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</si>
  <si>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</si>
  <si>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</si>
  <si>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</si>
  <si>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</si>
  <si>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</si>
  <si>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</si>
  <si>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</si>
  <si>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</si>
  <si>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</si>
  <si>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</si>
  <si>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</si>
  <si>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</si>
  <si>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</si>
  <si>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</si>
  <si>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</si>
  <si>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</si>
  <si>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</si>
  <si>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</si>
  <si>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</si>
  <si>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</si>
  <si>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</si>
  <si>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</si>
  <si>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</si>
  <si>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</si>
  <si>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</si>
  <si>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</si>
  <si>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</si>
  <si>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</si>
  <si>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</si>
  <si>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</si>
  <si>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</si>
  <si>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</si>
  <si>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</si>
  <si>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</si>
  <si>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</si>
  <si>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</si>
  <si>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</si>
  <si>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</si>
  <si>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</si>
  <si>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</si>
  <si>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</si>
  <si>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</si>
  <si>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</si>
  <si>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</si>
  <si>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</si>
  <si>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</si>
  <si>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</si>
  <si>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</si>
  <si>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</si>
  <si>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</si>
  <si>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</si>
  <si>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</si>
  <si>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</si>
  <si>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</si>
  <si>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</si>
  <si>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</si>
  <si>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</si>
  <si>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</si>
  <si>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</si>
  <si>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</si>
  <si>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</si>
  <si>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</si>
  <si>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</si>
  <si>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</si>
  <si>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</si>
  <si>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</si>
  <si>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</si>
  <si>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</si>
  <si>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</si>
  <si>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</si>
  <si>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</si>
  <si>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</si>
  <si>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</si>
  <si>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</si>
  <si>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</si>
  <si>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</si>
  <si>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</si>
  <si>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</si>
  <si>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</si>
  <si>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</si>
  <si>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</si>
  <si>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</si>
  <si>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</si>
  <si>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</si>
  <si>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</si>
  <si>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</si>
  <si>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</si>
  <si>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</si>
  <si>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</si>
  <si>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</si>
  <si>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t>Nº Total Menores tutelados
Víctimas de violencia</t>
  </si>
  <si>
    <t>Otras formas de terminación de la investigación Penal</t>
  </si>
  <si>
    <t>población definitiva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</si>
</sst>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4" fontId="11" fillId="0" borderId="31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Border="1" applyAlignment="1">
      <alignment vertical="center"/>
    </xf>
    <xf numFmtId="164" fontId="3" fillId="7" borderId="29" xfId="0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123825</xdr:colOff>
      <xdr:row>10</xdr:row>
      <xdr:rowOff>142875</xdr:rowOff>
    </xdr:from>
    <xdr:to>
      <xdr:col>16</xdr:col>
      <xdr:colOff>263525</xdr:colOff>
      <xdr:row>13</xdr:row>
      <xdr:rowOff>34925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3825" y="1857375"/>
          <a:ext cx="14779625" cy="4064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2025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950523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67" t="s">
        <v>0</v>
      </c>
      <c r="C18" s="67"/>
      <c r="D18" s="2"/>
      <c r="E18" s="2"/>
      <c r="F18" s="2"/>
      <c r="G18" s="2"/>
      <c r="H18" s="2"/>
      <c r="I18" s="2"/>
      <c r="J18" s="2"/>
    </row>
    <row r="19" spans="2:10" ht="14.25" x14ac:dyDescent="0.2">
      <c r="B19" s="67" t="s">
        <v>1</v>
      </c>
      <c r="C19" s="67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_Denunciado'!A1" display="Porcentaje Relación Víctimas y Denunciados" xr:uid="{00000000-0004-0000-0000-00002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2:11" ht="44.25" customHeight="1" thickBot="1" x14ac:dyDescent="0.25">
      <c r="B9" s="13"/>
      <c r="C9" s="72" t="s">
        <v>110</v>
      </c>
      <c r="D9" s="72"/>
      <c r="E9" s="78"/>
      <c r="F9" s="75" t="s">
        <v>109</v>
      </c>
      <c r="G9" s="72"/>
      <c r="H9" s="78"/>
      <c r="I9" s="75" t="s">
        <v>111</v>
      </c>
      <c r="J9" s="72"/>
      <c r="K9" s="78"/>
    </row>
    <row r="10" spans="2:11" ht="42" customHeight="1" thickBot="1" x14ac:dyDescent="0.25">
      <c r="B10" s="11"/>
      <c r="C10" s="16" t="s">
        <v>112</v>
      </c>
      <c r="D10" s="17" t="s">
        <v>113</v>
      </c>
      <c r="E10" s="17" t="s">
        <v>35</v>
      </c>
      <c r="F10" s="17" t="s">
        <v>112</v>
      </c>
      <c r="G10" s="17" t="s">
        <v>113</v>
      </c>
      <c r="H10" s="17" t="s">
        <v>35</v>
      </c>
      <c r="I10" s="17" t="s">
        <v>112</v>
      </c>
      <c r="J10" s="17" t="s">
        <v>113</v>
      </c>
      <c r="K10" s="17" t="s">
        <v>35</v>
      </c>
    </row>
    <row r="11" spans="2:11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  <c r="F11" s="18">
        <v>6</v>
      </c>
      <c r="G11" s="18">
        <v>0</v>
      </c>
      <c r="H11" s="18">
        <v>6</v>
      </c>
      <c r="I11" s="18">
        <v>6</v>
      </c>
      <c r="J11" s="18">
        <v>0</v>
      </c>
      <c r="K11" s="18">
        <v>6</v>
      </c>
    </row>
    <row r="12" spans="2:11" ht="20.100000000000001" customHeight="1" thickBot="1" x14ac:dyDescent="0.25">
      <c r="B12" s="4" t="s">
        <v>199</v>
      </c>
      <c r="C12" s="19">
        <v>1</v>
      </c>
      <c r="D12" s="19">
        <v>0</v>
      </c>
      <c r="E12" s="19">
        <v>1</v>
      </c>
      <c r="F12" s="19">
        <v>2</v>
      </c>
      <c r="G12" s="19">
        <v>1</v>
      </c>
      <c r="H12" s="19">
        <v>3</v>
      </c>
      <c r="I12" s="19">
        <v>3</v>
      </c>
      <c r="J12" s="19">
        <v>1</v>
      </c>
      <c r="K12" s="19">
        <v>4</v>
      </c>
    </row>
    <row r="13" spans="2:11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0</v>
      </c>
      <c r="F13" s="19">
        <v>2</v>
      </c>
      <c r="G13" s="19">
        <v>0</v>
      </c>
      <c r="H13" s="19">
        <v>2</v>
      </c>
      <c r="I13" s="19">
        <v>2</v>
      </c>
      <c r="J13" s="19">
        <v>0</v>
      </c>
      <c r="K13" s="19">
        <v>2</v>
      </c>
    </row>
    <row r="14" spans="2:11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2:11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2:11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204</v>
      </c>
      <c r="C17" s="19">
        <v>3</v>
      </c>
      <c r="D17" s="19">
        <v>0</v>
      </c>
      <c r="E17" s="19">
        <v>3</v>
      </c>
      <c r="F17" s="19">
        <v>0</v>
      </c>
      <c r="G17" s="19">
        <v>0</v>
      </c>
      <c r="H17" s="19">
        <v>0</v>
      </c>
      <c r="I17" s="19">
        <v>3</v>
      </c>
      <c r="J17" s="19">
        <v>0</v>
      </c>
      <c r="K17" s="19">
        <v>3</v>
      </c>
    </row>
    <row r="18" spans="2:11" ht="20.100000000000001" customHeight="1" thickBot="1" x14ac:dyDescent="0.25">
      <c r="B18" s="4" t="s">
        <v>205</v>
      </c>
      <c r="C18" s="19">
        <v>1</v>
      </c>
      <c r="D18" s="19">
        <v>0</v>
      </c>
      <c r="E18" s="19">
        <v>1</v>
      </c>
      <c r="F18" s="19">
        <v>1</v>
      </c>
      <c r="G18" s="19">
        <v>0</v>
      </c>
      <c r="H18" s="19">
        <v>1</v>
      </c>
      <c r="I18" s="19">
        <v>2</v>
      </c>
      <c r="J18" s="19">
        <v>0</v>
      </c>
      <c r="K18" s="19">
        <v>2</v>
      </c>
    </row>
    <row r="19" spans="2:11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2:11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2:11" ht="20.100000000000001" customHeight="1" thickBot="1" x14ac:dyDescent="0.25">
      <c r="B21" s="4" t="s">
        <v>208</v>
      </c>
      <c r="C21" s="19">
        <v>1</v>
      </c>
      <c r="D21" s="19">
        <v>0</v>
      </c>
      <c r="E21" s="19">
        <v>1</v>
      </c>
      <c r="F21" s="19">
        <v>5</v>
      </c>
      <c r="G21" s="19">
        <v>2</v>
      </c>
      <c r="H21" s="19">
        <v>7</v>
      </c>
      <c r="I21" s="19">
        <v>6</v>
      </c>
      <c r="J21" s="19">
        <v>2</v>
      </c>
      <c r="K21" s="19">
        <v>8</v>
      </c>
    </row>
    <row r="22" spans="2:11" ht="20.100000000000001" customHeight="1" thickBot="1" x14ac:dyDescent="0.25">
      <c r="B22" s="4" t="s">
        <v>209</v>
      </c>
      <c r="C22" s="19">
        <v>3</v>
      </c>
      <c r="D22" s="19">
        <v>0</v>
      </c>
      <c r="E22" s="19">
        <v>3</v>
      </c>
      <c r="F22" s="19">
        <v>4</v>
      </c>
      <c r="G22" s="19">
        <v>1</v>
      </c>
      <c r="H22" s="19">
        <v>5</v>
      </c>
      <c r="I22" s="19">
        <v>7</v>
      </c>
      <c r="J22" s="19">
        <v>1</v>
      </c>
      <c r="K22" s="19">
        <v>8</v>
      </c>
    </row>
    <row r="23" spans="2:11" ht="20.100000000000001" customHeight="1" thickBot="1" x14ac:dyDescent="0.25">
      <c r="B23" s="4" t="s">
        <v>210</v>
      </c>
      <c r="C23" s="19">
        <v>1</v>
      </c>
      <c r="D23" s="19">
        <v>0</v>
      </c>
      <c r="E23" s="19">
        <v>1</v>
      </c>
      <c r="F23" s="19">
        <v>2</v>
      </c>
      <c r="G23" s="19">
        <v>0</v>
      </c>
      <c r="H23" s="19">
        <v>2</v>
      </c>
      <c r="I23" s="19">
        <v>3</v>
      </c>
      <c r="J23" s="19">
        <v>0</v>
      </c>
      <c r="K23" s="19">
        <v>3</v>
      </c>
    </row>
    <row r="24" spans="2:11" ht="20.100000000000001" customHeight="1" thickBot="1" x14ac:dyDescent="0.25">
      <c r="B24" s="4" t="s">
        <v>211</v>
      </c>
      <c r="C24" s="19">
        <v>0</v>
      </c>
      <c r="D24" s="19">
        <v>0</v>
      </c>
      <c r="E24" s="19">
        <v>0</v>
      </c>
      <c r="F24" s="19">
        <v>1</v>
      </c>
      <c r="G24" s="19">
        <v>0</v>
      </c>
      <c r="H24" s="19">
        <v>1</v>
      </c>
      <c r="I24" s="19">
        <v>1</v>
      </c>
      <c r="J24" s="19">
        <v>0</v>
      </c>
      <c r="K24" s="19">
        <v>1</v>
      </c>
    </row>
    <row r="25" spans="2:11" ht="20.100000000000001" customHeight="1" thickBot="1" x14ac:dyDescent="0.25">
      <c r="B25" s="4" t="s">
        <v>212</v>
      </c>
      <c r="C25" s="19">
        <v>1</v>
      </c>
      <c r="D25" s="19">
        <v>0</v>
      </c>
      <c r="E25" s="19">
        <v>1</v>
      </c>
      <c r="F25" s="19">
        <v>1</v>
      </c>
      <c r="G25" s="19">
        <v>0</v>
      </c>
      <c r="H25" s="19">
        <v>1</v>
      </c>
      <c r="I25" s="19">
        <v>2</v>
      </c>
      <c r="J25" s="19">
        <v>0</v>
      </c>
      <c r="K25" s="19">
        <v>2</v>
      </c>
    </row>
    <row r="26" spans="2:11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</row>
    <row r="27" spans="2:11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2:11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2:11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</row>
    <row r="30" spans="2:11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2:11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</row>
    <row r="32" spans="2:11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2:11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2:11" ht="20.100000000000001" customHeight="1" thickBot="1" x14ac:dyDescent="0.25">
      <c r="B34" s="4" t="s">
        <v>221</v>
      </c>
      <c r="C34" s="19">
        <v>3</v>
      </c>
      <c r="D34" s="19">
        <v>0</v>
      </c>
      <c r="E34" s="19">
        <v>3</v>
      </c>
      <c r="F34" s="19">
        <v>1</v>
      </c>
      <c r="G34" s="19">
        <v>0</v>
      </c>
      <c r="H34" s="19">
        <v>1</v>
      </c>
      <c r="I34" s="19">
        <v>4</v>
      </c>
      <c r="J34" s="19">
        <v>0</v>
      </c>
      <c r="K34" s="19">
        <v>4</v>
      </c>
    </row>
    <row r="35" spans="2:11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2:11" ht="20.100000000000001" customHeight="1" thickBot="1" x14ac:dyDescent="0.25">
      <c r="B36" s="4" t="s">
        <v>223</v>
      </c>
      <c r="C36" s="19">
        <v>3</v>
      </c>
      <c r="D36" s="19">
        <v>0</v>
      </c>
      <c r="E36" s="19">
        <v>3</v>
      </c>
      <c r="F36" s="19">
        <v>1</v>
      </c>
      <c r="G36" s="19">
        <v>0</v>
      </c>
      <c r="H36" s="19">
        <v>1</v>
      </c>
      <c r="I36" s="19">
        <v>4</v>
      </c>
      <c r="J36" s="19">
        <v>0</v>
      </c>
      <c r="K36" s="19">
        <v>4</v>
      </c>
    </row>
    <row r="37" spans="2:11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2:11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1</v>
      </c>
      <c r="G38" s="19">
        <v>0</v>
      </c>
      <c r="H38" s="19">
        <v>1</v>
      </c>
      <c r="I38" s="19">
        <v>1</v>
      </c>
      <c r="J38" s="19">
        <v>0</v>
      </c>
      <c r="K38" s="19">
        <v>1</v>
      </c>
    </row>
    <row r="39" spans="2:11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2:11" ht="20.100000000000001" customHeight="1" thickBot="1" x14ac:dyDescent="0.25">
      <c r="B40" s="4" t="s">
        <v>227</v>
      </c>
      <c r="C40" s="19">
        <v>1</v>
      </c>
      <c r="D40" s="19">
        <v>0</v>
      </c>
      <c r="E40" s="19">
        <v>1</v>
      </c>
      <c r="F40" s="19">
        <v>0</v>
      </c>
      <c r="G40" s="19">
        <v>0</v>
      </c>
      <c r="H40" s="19">
        <v>0</v>
      </c>
      <c r="I40" s="19">
        <v>1</v>
      </c>
      <c r="J40" s="19">
        <v>0</v>
      </c>
      <c r="K40" s="19">
        <v>1</v>
      </c>
    </row>
    <row r="41" spans="2:11" ht="20.100000000000001" customHeight="1" thickBot="1" x14ac:dyDescent="0.25">
      <c r="B41" s="4" t="s">
        <v>228</v>
      </c>
      <c r="C41" s="19">
        <v>5</v>
      </c>
      <c r="D41" s="19">
        <v>0</v>
      </c>
      <c r="E41" s="19">
        <v>5</v>
      </c>
      <c r="F41" s="19">
        <v>23</v>
      </c>
      <c r="G41" s="19">
        <v>10</v>
      </c>
      <c r="H41" s="19">
        <v>33</v>
      </c>
      <c r="I41" s="19">
        <v>28</v>
      </c>
      <c r="J41" s="19">
        <v>10</v>
      </c>
      <c r="K41" s="19">
        <v>38</v>
      </c>
    </row>
    <row r="42" spans="2:11" ht="20.100000000000001" customHeight="1" thickBot="1" x14ac:dyDescent="0.25">
      <c r="B42" s="4" t="s">
        <v>229</v>
      </c>
      <c r="C42" s="19">
        <v>1</v>
      </c>
      <c r="D42" s="19">
        <v>0</v>
      </c>
      <c r="E42" s="19">
        <v>1</v>
      </c>
      <c r="F42" s="19">
        <v>0</v>
      </c>
      <c r="G42" s="19">
        <v>0</v>
      </c>
      <c r="H42" s="19">
        <v>0</v>
      </c>
      <c r="I42" s="19">
        <v>1</v>
      </c>
      <c r="J42" s="19">
        <v>0</v>
      </c>
      <c r="K42" s="19">
        <v>1</v>
      </c>
    </row>
    <row r="43" spans="2:11" ht="20.100000000000001" customHeight="1" thickBot="1" x14ac:dyDescent="0.25">
      <c r="B43" s="4" t="s">
        <v>230</v>
      </c>
      <c r="C43" s="19">
        <v>1</v>
      </c>
      <c r="D43" s="19">
        <v>0</v>
      </c>
      <c r="E43" s="19">
        <v>1</v>
      </c>
      <c r="F43" s="19">
        <v>0</v>
      </c>
      <c r="G43" s="19">
        <v>0</v>
      </c>
      <c r="H43" s="19">
        <v>0</v>
      </c>
      <c r="I43" s="19">
        <v>1</v>
      </c>
      <c r="J43" s="19">
        <v>0</v>
      </c>
      <c r="K43" s="19">
        <v>1</v>
      </c>
    </row>
    <row r="44" spans="2:11" ht="20.100000000000001" customHeight="1" thickBot="1" x14ac:dyDescent="0.25">
      <c r="B44" s="4" t="s">
        <v>231</v>
      </c>
      <c r="C44" s="19">
        <v>0</v>
      </c>
      <c r="D44" s="19">
        <v>0</v>
      </c>
      <c r="E44" s="19">
        <v>0</v>
      </c>
      <c r="F44" s="19">
        <v>4</v>
      </c>
      <c r="G44" s="19">
        <v>4</v>
      </c>
      <c r="H44" s="19">
        <v>8</v>
      </c>
      <c r="I44" s="19">
        <v>4</v>
      </c>
      <c r="J44" s="19">
        <v>4</v>
      </c>
      <c r="K44" s="19">
        <v>8</v>
      </c>
    </row>
    <row r="45" spans="2:11" ht="20.100000000000001" customHeight="1" thickBot="1" x14ac:dyDescent="0.25">
      <c r="B45" s="4" t="s">
        <v>232</v>
      </c>
      <c r="C45" s="19">
        <v>2</v>
      </c>
      <c r="D45" s="19">
        <v>0</v>
      </c>
      <c r="E45" s="19">
        <v>2</v>
      </c>
      <c r="F45" s="19">
        <v>1</v>
      </c>
      <c r="G45" s="19">
        <v>1</v>
      </c>
      <c r="H45" s="19">
        <v>2</v>
      </c>
      <c r="I45" s="19">
        <v>3</v>
      </c>
      <c r="J45" s="19">
        <v>1</v>
      </c>
      <c r="K45" s="19">
        <v>4</v>
      </c>
    </row>
    <row r="46" spans="2:11" ht="20.100000000000001" customHeight="1" thickBot="1" x14ac:dyDescent="0.25">
      <c r="B46" s="4" t="s">
        <v>233</v>
      </c>
      <c r="C46" s="19">
        <v>0</v>
      </c>
      <c r="D46" s="19">
        <v>0</v>
      </c>
      <c r="E46" s="19">
        <v>0</v>
      </c>
      <c r="F46" s="19">
        <v>2</v>
      </c>
      <c r="G46" s="19">
        <v>0</v>
      </c>
      <c r="H46" s="19">
        <v>2</v>
      </c>
      <c r="I46" s="19">
        <v>2</v>
      </c>
      <c r="J46" s="19">
        <v>0</v>
      </c>
      <c r="K46" s="19">
        <v>2</v>
      </c>
    </row>
    <row r="47" spans="2:11" ht="20.100000000000001" customHeight="1" thickBot="1" x14ac:dyDescent="0.25">
      <c r="B47" s="4" t="s">
        <v>234</v>
      </c>
      <c r="C47" s="19">
        <v>1</v>
      </c>
      <c r="D47" s="19">
        <v>0</v>
      </c>
      <c r="E47" s="19">
        <v>1</v>
      </c>
      <c r="F47" s="19">
        <v>3</v>
      </c>
      <c r="G47" s="19">
        <v>2</v>
      </c>
      <c r="H47" s="19">
        <v>5</v>
      </c>
      <c r="I47" s="19">
        <v>4</v>
      </c>
      <c r="J47" s="19">
        <v>2</v>
      </c>
      <c r="K47" s="19">
        <v>6</v>
      </c>
    </row>
    <row r="48" spans="2:11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  <c r="F48" s="19">
        <v>0</v>
      </c>
      <c r="G48" s="19">
        <v>1</v>
      </c>
      <c r="H48" s="19">
        <v>1</v>
      </c>
      <c r="I48" s="19">
        <v>0</v>
      </c>
      <c r="J48" s="19">
        <v>1</v>
      </c>
      <c r="K48" s="19">
        <v>1</v>
      </c>
    </row>
    <row r="49" spans="2:11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</row>
    <row r="50" spans="2:11" ht="20.100000000000001" customHeight="1" thickBot="1" x14ac:dyDescent="0.25">
      <c r="B50" s="4" t="s">
        <v>237</v>
      </c>
      <c r="C50" s="19">
        <v>0</v>
      </c>
      <c r="D50" s="19">
        <v>0</v>
      </c>
      <c r="E50" s="19">
        <v>0</v>
      </c>
      <c r="F50" s="19">
        <v>0</v>
      </c>
      <c r="G50" s="19">
        <v>1</v>
      </c>
      <c r="H50" s="19">
        <v>1</v>
      </c>
      <c r="I50" s="19">
        <v>0</v>
      </c>
      <c r="J50" s="19">
        <v>1</v>
      </c>
      <c r="K50" s="19">
        <v>1</v>
      </c>
    </row>
    <row r="51" spans="2:11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2:11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</row>
    <row r="53" spans="2:11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0</v>
      </c>
      <c r="F53" s="19">
        <v>0</v>
      </c>
      <c r="G53" s="19">
        <v>1</v>
      </c>
      <c r="H53" s="19">
        <v>1</v>
      </c>
      <c r="I53" s="19">
        <v>0</v>
      </c>
      <c r="J53" s="19">
        <v>1</v>
      </c>
      <c r="K53" s="19">
        <v>1</v>
      </c>
    </row>
    <row r="54" spans="2:11" ht="20.100000000000001" customHeight="1" thickBot="1" x14ac:dyDescent="0.25">
      <c r="B54" s="4" t="s">
        <v>241</v>
      </c>
      <c r="C54" s="19">
        <v>3</v>
      </c>
      <c r="D54" s="19">
        <v>0</v>
      </c>
      <c r="E54" s="19">
        <v>3</v>
      </c>
      <c r="F54" s="19">
        <v>20</v>
      </c>
      <c r="G54" s="19">
        <v>9</v>
      </c>
      <c r="H54" s="19">
        <v>29</v>
      </c>
      <c r="I54" s="19">
        <v>23</v>
      </c>
      <c r="J54" s="19">
        <v>9</v>
      </c>
      <c r="K54" s="19">
        <v>32</v>
      </c>
    </row>
    <row r="55" spans="2:11" ht="20.100000000000001" customHeight="1" thickBot="1" x14ac:dyDescent="0.25">
      <c r="B55" s="4" t="s">
        <v>242</v>
      </c>
      <c r="C55" s="19">
        <v>2</v>
      </c>
      <c r="D55" s="19">
        <v>0</v>
      </c>
      <c r="E55" s="19">
        <v>2</v>
      </c>
      <c r="F55" s="19">
        <v>4</v>
      </c>
      <c r="G55" s="19">
        <v>3</v>
      </c>
      <c r="H55" s="19">
        <v>7</v>
      </c>
      <c r="I55" s="19">
        <v>6</v>
      </c>
      <c r="J55" s="19">
        <v>3</v>
      </c>
      <c r="K55" s="19">
        <v>9</v>
      </c>
    </row>
    <row r="56" spans="2:11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  <c r="F56" s="19">
        <v>1</v>
      </c>
      <c r="G56" s="19">
        <v>0</v>
      </c>
      <c r="H56" s="19">
        <v>1</v>
      </c>
      <c r="I56" s="19">
        <v>1</v>
      </c>
      <c r="J56" s="19">
        <v>0</v>
      </c>
      <c r="K56" s="19">
        <v>1</v>
      </c>
    </row>
    <row r="57" spans="2:11" ht="20.100000000000001" customHeight="1" thickBot="1" x14ac:dyDescent="0.25">
      <c r="B57" s="4" t="s">
        <v>244</v>
      </c>
      <c r="C57" s="19">
        <v>1</v>
      </c>
      <c r="D57" s="19">
        <v>0</v>
      </c>
      <c r="E57" s="19">
        <v>1</v>
      </c>
      <c r="F57" s="19">
        <v>0</v>
      </c>
      <c r="G57" s="19">
        <v>0</v>
      </c>
      <c r="H57" s="19">
        <v>0</v>
      </c>
      <c r="I57" s="19">
        <v>1</v>
      </c>
      <c r="J57" s="19">
        <v>0</v>
      </c>
      <c r="K57" s="19">
        <v>1</v>
      </c>
    </row>
    <row r="58" spans="2:11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</row>
    <row r="59" spans="2:11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  <c r="F59" s="19">
        <v>6</v>
      </c>
      <c r="G59" s="19">
        <v>0</v>
      </c>
      <c r="H59" s="19">
        <v>6</v>
      </c>
      <c r="I59" s="19">
        <v>6</v>
      </c>
      <c r="J59" s="19">
        <v>0</v>
      </c>
      <c r="K59" s="19">
        <v>6</v>
      </c>
    </row>
    <row r="60" spans="2:11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</row>
    <row r="61" spans="2:11" ht="20.100000000000001" customHeight="1" thickBot="1" x14ac:dyDescent="0.25">
      <c r="B61" s="7" t="s">
        <v>22</v>
      </c>
      <c r="C61" s="9">
        <f>SUM(C11:C60)</f>
        <v>34</v>
      </c>
      <c r="D61" s="9">
        <f t="shared" ref="D61:K61" si="0">SUM(D11:D60)</f>
        <v>0</v>
      </c>
      <c r="E61" s="9">
        <f t="shared" si="0"/>
        <v>34</v>
      </c>
      <c r="F61" s="9">
        <f t="shared" si="0"/>
        <v>91</v>
      </c>
      <c r="G61" s="9">
        <f t="shared" si="0"/>
        <v>36</v>
      </c>
      <c r="H61" s="9">
        <f t="shared" si="0"/>
        <v>127</v>
      </c>
      <c r="I61" s="9">
        <f t="shared" si="0"/>
        <v>125</v>
      </c>
      <c r="J61" s="9">
        <f t="shared" si="0"/>
        <v>36</v>
      </c>
      <c r="K61" s="9">
        <f t="shared" si="0"/>
        <v>161</v>
      </c>
    </row>
    <row r="62" spans="2:11" x14ac:dyDescent="0.2">
      <c r="C62" s="49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3"/>
      <c r="C9" s="87" t="s">
        <v>114</v>
      </c>
      <c r="D9" s="87"/>
      <c r="E9" s="87"/>
    </row>
    <row r="10" spans="2:5" ht="42.75" customHeight="1" thickBot="1" x14ac:dyDescent="0.25">
      <c r="B10" s="11"/>
      <c r="C10" s="20" t="s">
        <v>110</v>
      </c>
      <c r="D10" s="20" t="s">
        <v>109</v>
      </c>
      <c r="E10" s="20" t="s">
        <v>35</v>
      </c>
    </row>
    <row r="11" spans="2:5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</row>
    <row r="12" spans="2:5" ht="20.100000000000001" customHeight="1" thickBot="1" x14ac:dyDescent="0.25">
      <c r="B12" s="4" t="s">
        <v>199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204</v>
      </c>
      <c r="C17" s="19">
        <v>1</v>
      </c>
      <c r="D17" s="19">
        <v>0</v>
      </c>
      <c r="E17" s="19">
        <v>1</v>
      </c>
    </row>
    <row r="18" spans="2:5" ht="20.100000000000001" customHeight="1" thickBot="1" x14ac:dyDescent="0.25">
      <c r="B18" s="4" t="s">
        <v>205</v>
      </c>
      <c r="C18" s="19">
        <v>1</v>
      </c>
      <c r="D18" s="19">
        <v>1</v>
      </c>
      <c r="E18" s="19">
        <v>2</v>
      </c>
    </row>
    <row r="19" spans="2:5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</row>
    <row r="20" spans="2:5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</row>
    <row r="21" spans="2:5" ht="20.100000000000001" customHeight="1" thickBot="1" x14ac:dyDescent="0.25">
      <c r="B21" s="4" t="s">
        <v>208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209</v>
      </c>
      <c r="C22" s="19">
        <v>0</v>
      </c>
      <c r="D22" s="19">
        <v>0</v>
      </c>
      <c r="E22" s="19">
        <v>0</v>
      </c>
    </row>
    <row r="23" spans="2:5" ht="20.100000000000001" customHeight="1" thickBot="1" x14ac:dyDescent="0.25">
      <c r="B23" s="4" t="s">
        <v>210</v>
      </c>
      <c r="C23" s="19">
        <v>0</v>
      </c>
      <c r="D23" s="19">
        <v>0</v>
      </c>
      <c r="E23" s="19">
        <v>0</v>
      </c>
    </row>
    <row r="24" spans="2:5" ht="20.100000000000001" customHeight="1" thickBot="1" x14ac:dyDescent="0.25">
      <c r="B24" s="4" t="s">
        <v>211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213</v>
      </c>
      <c r="C26" s="27">
        <v>0</v>
      </c>
      <c r="D26" s="27">
        <v>1</v>
      </c>
      <c r="E26" s="27">
        <v>1</v>
      </c>
    </row>
    <row r="27" spans="2:5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</row>
    <row r="28" spans="2:5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</row>
    <row r="29" spans="2:5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</row>
    <row r="30" spans="2:5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</row>
    <row r="31" spans="2:5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</row>
    <row r="32" spans="2:5" ht="20.100000000000001" customHeight="1" thickBot="1" x14ac:dyDescent="0.25">
      <c r="B32" s="4" t="s">
        <v>219</v>
      </c>
      <c r="C32" s="19">
        <v>0</v>
      </c>
      <c r="D32" s="19">
        <v>1</v>
      </c>
      <c r="E32" s="19">
        <v>1</v>
      </c>
    </row>
    <row r="33" spans="2:5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</row>
    <row r="34" spans="2:5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0</v>
      </c>
    </row>
    <row r="35" spans="2:5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</row>
    <row r="36" spans="2:5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</row>
    <row r="37" spans="2:5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0</v>
      </c>
    </row>
    <row r="38" spans="2:5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</row>
    <row r="39" spans="2:5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</row>
    <row r="40" spans="2:5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</row>
    <row r="41" spans="2:5" ht="20.100000000000001" customHeight="1" thickBot="1" x14ac:dyDescent="0.25">
      <c r="B41" s="4" t="s">
        <v>228</v>
      </c>
      <c r="C41" s="19">
        <v>3</v>
      </c>
      <c r="D41" s="19">
        <v>1</v>
      </c>
      <c r="E41" s="19">
        <v>4</v>
      </c>
    </row>
    <row r="42" spans="2:5" ht="20.100000000000001" customHeight="1" thickBot="1" x14ac:dyDescent="0.25">
      <c r="B42" s="4" t="s">
        <v>229</v>
      </c>
      <c r="C42" s="19">
        <v>1</v>
      </c>
      <c r="D42" s="19">
        <v>0</v>
      </c>
      <c r="E42" s="19">
        <v>1</v>
      </c>
    </row>
    <row r="43" spans="2:5" ht="20.100000000000001" customHeight="1" thickBot="1" x14ac:dyDescent="0.25">
      <c r="B43" s="4" t="s">
        <v>230</v>
      </c>
      <c r="C43" s="19">
        <v>0</v>
      </c>
      <c r="D43" s="19">
        <v>0</v>
      </c>
      <c r="E43" s="19">
        <v>0</v>
      </c>
    </row>
    <row r="44" spans="2:5" ht="20.100000000000001" customHeight="1" thickBot="1" x14ac:dyDescent="0.25">
      <c r="B44" s="4" t="s">
        <v>231</v>
      </c>
      <c r="C44" s="19">
        <v>2</v>
      </c>
      <c r="D44" s="19">
        <v>1</v>
      </c>
      <c r="E44" s="19">
        <v>3</v>
      </c>
    </row>
    <row r="45" spans="2:5" ht="20.100000000000001" customHeight="1" thickBot="1" x14ac:dyDescent="0.25">
      <c r="B45" s="4" t="s">
        <v>232</v>
      </c>
      <c r="C45" s="19">
        <v>1</v>
      </c>
      <c r="D45" s="19">
        <v>0</v>
      </c>
      <c r="E45" s="19">
        <v>1</v>
      </c>
    </row>
    <row r="46" spans="2:5" ht="20.100000000000001" customHeight="1" thickBot="1" x14ac:dyDescent="0.25">
      <c r="B46" s="4" t="s">
        <v>233</v>
      </c>
      <c r="C46" s="19">
        <v>0</v>
      </c>
      <c r="D46" s="19">
        <v>0</v>
      </c>
      <c r="E46" s="19">
        <v>0</v>
      </c>
    </row>
    <row r="47" spans="2:5" ht="20.100000000000001" customHeight="1" thickBot="1" x14ac:dyDescent="0.25">
      <c r="B47" s="4" t="s">
        <v>234</v>
      </c>
      <c r="C47" s="19">
        <v>0</v>
      </c>
      <c r="D47" s="19">
        <v>3</v>
      </c>
      <c r="E47" s="19">
        <v>3</v>
      </c>
    </row>
    <row r="48" spans="2:5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</row>
    <row r="49" spans="2:5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</row>
    <row r="50" spans="2:5" ht="20.100000000000001" customHeight="1" thickBot="1" x14ac:dyDescent="0.25">
      <c r="B50" s="4" t="s">
        <v>237</v>
      </c>
      <c r="C50" s="19">
        <v>1</v>
      </c>
      <c r="D50" s="19">
        <v>0</v>
      </c>
      <c r="E50" s="19">
        <v>1</v>
      </c>
    </row>
    <row r="51" spans="2:5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</row>
    <row r="52" spans="2:5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</row>
    <row r="53" spans="2:5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0</v>
      </c>
    </row>
    <row r="54" spans="2:5" ht="20.100000000000001" customHeight="1" thickBot="1" x14ac:dyDescent="0.25">
      <c r="B54" s="4" t="s">
        <v>241</v>
      </c>
      <c r="C54" s="19">
        <v>1</v>
      </c>
      <c r="D54" s="19">
        <v>3</v>
      </c>
      <c r="E54" s="19">
        <v>4</v>
      </c>
    </row>
    <row r="55" spans="2:5" ht="20.100000000000001" customHeight="1" thickBot="1" x14ac:dyDescent="0.25">
      <c r="B55" s="4" t="s">
        <v>242</v>
      </c>
      <c r="C55" s="19">
        <v>0</v>
      </c>
      <c r="D55" s="19">
        <v>0</v>
      </c>
      <c r="E55" s="19">
        <v>0</v>
      </c>
    </row>
    <row r="56" spans="2:5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</row>
    <row r="57" spans="2:5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</row>
    <row r="58" spans="2:5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</row>
    <row r="59" spans="2:5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</row>
    <row r="60" spans="2:5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</row>
    <row r="61" spans="2:5" ht="20.100000000000001" customHeight="1" thickBot="1" x14ac:dyDescent="0.25">
      <c r="B61" s="7" t="s">
        <v>22</v>
      </c>
      <c r="C61" s="9">
        <f>SUM(C11:C60)</f>
        <v>11</v>
      </c>
      <c r="D61" s="9">
        <f t="shared" ref="D61:E61" si="0">SUM(D11:D60)</f>
        <v>11</v>
      </c>
      <c r="E61" s="9">
        <f t="shared" si="0"/>
        <v>22</v>
      </c>
    </row>
    <row r="63" spans="2:5" x14ac:dyDescent="0.2">
      <c r="C63" s="49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87" t="s">
        <v>171</v>
      </c>
      <c r="D12" s="87"/>
      <c r="E12" s="87"/>
      <c r="F12" s="87"/>
      <c r="G12" s="87"/>
      <c r="H12" s="87" t="s">
        <v>172</v>
      </c>
      <c r="I12" s="87"/>
      <c r="J12" s="87"/>
      <c r="K12" s="87"/>
      <c r="L12" s="87"/>
      <c r="M12" s="87" t="s">
        <v>173</v>
      </c>
      <c r="N12" s="87"/>
      <c r="O12" s="87"/>
      <c r="P12" s="87"/>
      <c r="Q12" s="87"/>
      <c r="R12" s="87" t="s">
        <v>174</v>
      </c>
      <c r="S12" s="87"/>
      <c r="T12" s="87"/>
      <c r="U12" s="87"/>
      <c r="V12" s="87"/>
      <c r="W12" s="87" t="s">
        <v>175</v>
      </c>
      <c r="X12" s="87"/>
      <c r="Y12" s="87"/>
      <c r="Z12" s="87"/>
      <c r="AA12" s="87"/>
      <c r="AB12" s="87" t="s">
        <v>35</v>
      </c>
      <c r="AC12" s="87"/>
      <c r="AD12" s="87"/>
      <c r="AE12" s="87"/>
      <c r="AF12" s="87"/>
    </row>
    <row r="13" spans="2:32" ht="28.5" customHeight="1" x14ac:dyDescent="0.2">
      <c r="C13" s="88" t="s">
        <v>60</v>
      </c>
      <c r="D13" s="88" t="s">
        <v>176</v>
      </c>
      <c r="E13" s="88"/>
      <c r="F13" s="88"/>
      <c r="G13" s="88" t="s">
        <v>177</v>
      </c>
      <c r="H13" s="88" t="s">
        <v>60</v>
      </c>
      <c r="I13" s="88" t="s">
        <v>176</v>
      </c>
      <c r="J13" s="88"/>
      <c r="K13" s="88"/>
      <c r="L13" s="88" t="s">
        <v>177</v>
      </c>
      <c r="M13" s="88" t="s">
        <v>60</v>
      </c>
      <c r="N13" s="88" t="s">
        <v>176</v>
      </c>
      <c r="O13" s="88"/>
      <c r="P13" s="88"/>
      <c r="Q13" s="88" t="s">
        <v>177</v>
      </c>
      <c r="R13" s="88" t="s">
        <v>60</v>
      </c>
      <c r="S13" s="88" t="s">
        <v>176</v>
      </c>
      <c r="T13" s="88"/>
      <c r="U13" s="88"/>
      <c r="V13" s="88" t="s">
        <v>177</v>
      </c>
      <c r="W13" s="88" t="s">
        <v>60</v>
      </c>
      <c r="X13" s="88" t="s">
        <v>176</v>
      </c>
      <c r="Y13" s="88"/>
      <c r="Z13" s="88"/>
      <c r="AA13" s="88" t="s">
        <v>177</v>
      </c>
      <c r="AB13" s="88" t="s">
        <v>60</v>
      </c>
      <c r="AC13" s="88" t="s">
        <v>176</v>
      </c>
      <c r="AD13" s="88"/>
      <c r="AE13" s="88"/>
      <c r="AF13" s="88" t="s">
        <v>177</v>
      </c>
    </row>
    <row r="14" spans="2:32" ht="28.5" customHeight="1" thickBot="1" x14ac:dyDescent="0.25">
      <c r="C14" s="88"/>
      <c r="D14" s="30" t="s">
        <v>178</v>
      </c>
      <c r="E14" s="30" t="s">
        <v>179</v>
      </c>
      <c r="F14" s="30" t="s">
        <v>180</v>
      </c>
      <c r="G14" s="88"/>
      <c r="H14" s="88"/>
      <c r="I14" s="30" t="s">
        <v>178</v>
      </c>
      <c r="J14" s="30" t="s">
        <v>179</v>
      </c>
      <c r="K14" s="30" t="s">
        <v>180</v>
      </c>
      <c r="L14" s="88"/>
      <c r="M14" s="88"/>
      <c r="N14" s="30" t="s">
        <v>178</v>
      </c>
      <c r="O14" s="30" t="s">
        <v>179</v>
      </c>
      <c r="P14" s="30" t="s">
        <v>180</v>
      </c>
      <c r="Q14" s="88"/>
      <c r="R14" s="88"/>
      <c r="S14" s="30" t="s">
        <v>178</v>
      </c>
      <c r="T14" s="30" t="s">
        <v>179</v>
      </c>
      <c r="U14" s="30" t="s">
        <v>180</v>
      </c>
      <c r="V14" s="88"/>
      <c r="W14" s="88"/>
      <c r="X14" s="30" t="s">
        <v>178</v>
      </c>
      <c r="Y14" s="30" t="s">
        <v>179</v>
      </c>
      <c r="Z14" s="30" t="s">
        <v>180</v>
      </c>
      <c r="AA14" s="88"/>
      <c r="AB14" s="88"/>
      <c r="AC14" s="30" t="s">
        <v>178</v>
      </c>
      <c r="AD14" s="30" t="s">
        <v>179</v>
      </c>
      <c r="AE14" s="30" t="s">
        <v>180</v>
      </c>
      <c r="AF14" s="88"/>
    </row>
    <row r="15" spans="2:32" ht="20.100000000000001" customHeight="1" thickBot="1" x14ac:dyDescent="0.25">
      <c r="B15" s="3" t="s">
        <v>198</v>
      </c>
      <c r="C15" s="18">
        <v>388</v>
      </c>
      <c r="D15" s="18">
        <v>0</v>
      </c>
      <c r="E15" s="18">
        <v>352</v>
      </c>
      <c r="F15" s="18">
        <v>36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1</v>
      </c>
      <c r="N15" s="18">
        <v>0</v>
      </c>
      <c r="O15" s="18">
        <v>1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389</v>
      </c>
      <c r="AC15" s="18">
        <v>0</v>
      </c>
      <c r="AD15" s="18">
        <v>353</v>
      </c>
      <c r="AE15" s="18">
        <v>36</v>
      </c>
      <c r="AF15" s="18">
        <v>0</v>
      </c>
    </row>
    <row r="16" spans="2:32" ht="20.100000000000001" customHeight="1" thickBot="1" x14ac:dyDescent="0.25">
      <c r="B16" s="4" t="s">
        <v>199</v>
      </c>
      <c r="C16" s="19">
        <v>217</v>
      </c>
      <c r="D16" s="19">
        <v>0</v>
      </c>
      <c r="E16" s="19">
        <v>192</v>
      </c>
      <c r="F16" s="19">
        <v>25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15</v>
      </c>
      <c r="N16" s="19">
        <v>0</v>
      </c>
      <c r="O16" s="19">
        <v>12</v>
      </c>
      <c r="P16" s="19">
        <v>3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232</v>
      </c>
      <c r="AC16" s="19">
        <v>0</v>
      </c>
      <c r="AD16" s="19">
        <v>204</v>
      </c>
      <c r="AE16" s="19">
        <v>28</v>
      </c>
      <c r="AF16" s="19">
        <v>0</v>
      </c>
    </row>
    <row r="17" spans="2:32" ht="20.100000000000001" customHeight="1" thickBot="1" x14ac:dyDescent="0.25">
      <c r="B17" s="4" t="s">
        <v>200</v>
      </c>
      <c r="C17" s="19">
        <v>118</v>
      </c>
      <c r="D17" s="19">
        <v>0</v>
      </c>
      <c r="E17" s="19">
        <v>100</v>
      </c>
      <c r="F17" s="19">
        <v>18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118</v>
      </c>
      <c r="AC17" s="19">
        <v>0</v>
      </c>
      <c r="AD17" s="19">
        <v>100</v>
      </c>
      <c r="AE17" s="19">
        <v>18</v>
      </c>
      <c r="AF17" s="19">
        <v>0</v>
      </c>
    </row>
    <row r="18" spans="2:32" ht="20.100000000000001" customHeight="1" thickBot="1" x14ac:dyDescent="0.25">
      <c r="B18" s="4" t="s">
        <v>201</v>
      </c>
      <c r="C18" s="19">
        <v>187</v>
      </c>
      <c r="D18" s="19">
        <v>0</v>
      </c>
      <c r="E18" s="19">
        <v>187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27</v>
      </c>
      <c r="N18" s="19">
        <v>0</v>
      </c>
      <c r="O18" s="19">
        <v>27</v>
      </c>
      <c r="P18" s="19">
        <v>0</v>
      </c>
      <c r="Q18" s="19">
        <v>0</v>
      </c>
      <c r="R18" s="19">
        <v>28</v>
      </c>
      <c r="S18" s="19">
        <v>0</v>
      </c>
      <c r="T18" s="19">
        <v>28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242</v>
      </c>
      <c r="AC18" s="19">
        <v>0</v>
      </c>
      <c r="AD18" s="19">
        <v>242</v>
      </c>
      <c r="AE18" s="19">
        <v>0</v>
      </c>
      <c r="AF18" s="19">
        <v>0</v>
      </c>
    </row>
    <row r="19" spans="2:32" ht="20.100000000000001" customHeight="1" thickBot="1" x14ac:dyDescent="0.25">
      <c r="B19" s="4" t="s">
        <v>202</v>
      </c>
      <c r="C19" s="19">
        <v>112</v>
      </c>
      <c r="D19" s="19">
        <v>0</v>
      </c>
      <c r="E19" s="19">
        <v>99</v>
      </c>
      <c r="F19" s="19">
        <v>13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112</v>
      </c>
      <c r="AC19" s="19">
        <v>0</v>
      </c>
      <c r="AD19" s="19">
        <v>99</v>
      </c>
      <c r="AE19" s="19">
        <v>13</v>
      </c>
      <c r="AF19" s="19">
        <v>0</v>
      </c>
    </row>
    <row r="20" spans="2:32" ht="20.100000000000001" customHeight="1" thickBot="1" x14ac:dyDescent="0.25">
      <c r="B20" s="4" t="s">
        <v>203</v>
      </c>
      <c r="C20" s="19">
        <v>97</v>
      </c>
      <c r="D20" s="19">
        <v>0</v>
      </c>
      <c r="E20" s="19">
        <v>77</v>
      </c>
      <c r="F20" s="19">
        <v>20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4</v>
      </c>
      <c r="N20" s="19">
        <v>0</v>
      </c>
      <c r="O20" s="19">
        <v>4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101</v>
      </c>
      <c r="AC20" s="19">
        <v>0</v>
      </c>
      <c r="AD20" s="19">
        <v>81</v>
      </c>
      <c r="AE20" s="19">
        <v>20</v>
      </c>
      <c r="AF20" s="19">
        <v>0</v>
      </c>
    </row>
    <row r="21" spans="2:32" ht="20.100000000000001" customHeight="1" thickBot="1" x14ac:dyDescent="0.25">
      <c r="B21" s="4" t="s">
        <v>204</v>
      </c>
      <c r="C21" s="19">
        <v>359</v>
      </c>
      <c r="D21" s="19">
        <v>0</v>
      </c>
      <c r="E21" s="19">
        <v>260</v>
      </c>
      <c r="F21" s="19">
        <v>99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</v>
      </c>
      <c r="N21" s="19">
        <v>0</v>
      </c>
      <c r="O21" s="19">
        <v>1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360</v>
      </c>
      <c r="AC21" s="19">
        <v>0</v>
      </c>
      <c r="AD21" s="19">
        <v>261</v>
      </c>
      <c r="AE21" s="19">
        <v>99</v>
      </c>
      <c r="AF21" s="19">
        <v>0</v>
      </c>
    </row>
    <row r="22" spans="2:32" ht="20.100000000000001" customHeight="1" thickBot="1" x14ac:dyDescent="0.25">
      <c r="B22" s="4" t="s">
        <v>205</v>
      </c>
      <c r="C22" s="19">
        <v>505</v>
      </c>
      <c r="D22" s="19">
        <v>26</v>
      </c>
      <c r="E22" s="19">
        <v>247</v>
      </c>
      <c r="F22" s="19">
        <v>232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5</v>
      </c>
      <c r="N22" s="19">
        <v>0</v>
      </c>
      <c r="O22" s="19">
        <v>5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510</v>
      </c>
      <c r="AC22" s="19">
        <v>26</v>
      </c>
      <c r="AD22" s="19">
        <v>252</v>
      </c>
      <c r="AE22" s="19">
        <v>232</v>
      </c>
      <c r="AF22" s="19">
        <v>0</v>
      </c>
    </row>
    <row r="23" spans="2:32" ht="20.100000000000001" customHeight="1" thickBot="1" x14ac:dyDescent="0.25">
      <c r="B23" s="4" t="s">
        <v>206</v>
      </c>
      <c r="C23" s="19">
        <v>50</v>
      </c>
      <c r="D23" s="19">
        <v>0</v>
      </c>
      <c r="E23" s="19">
        <v>42</v>
      </c>
      <c r="F23" s="19">
        <v>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50</v>
      </c>
      <c r="AC23" s="19">
        <v>0</v>
      </c>
      <c r="AD23" s="19">
        <v>42</v>
      </c>
      <c r="AE23" s="19">
        <v>8</v>
      </c>
      <c r="AF23" s="19">
        <v>0</v>
      </c>
    </row>
    <row r="24" spans="2:32" ht="20.100000000000001" customHeight="1" thickBot="1" x14ac:dyDescent="0.25">
      <c r="B24" s="4" t="s">
        <v>207</v>
      </c>
      <c r="C24" s="19">
        <v>14</v>
      </c>
      <c r="D24" s="19">
        <v>0</v>
      </c>
      <c r="E24" s="19">
        <v>13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14</v>
      </c>
      <c r="AC24" s="19">
        <v>0</v>
      </c>
      <c r="AD24" s="19">
        <v>13</v>
      </c>
      <c r="AE24" s="19">
        <v>1</v>
      </c>
      <c r="AF24" s="19">
        <v>0</v>
      </c>
    </row>
    <row r="25" spans="2:32" ht="20.100000000000001" customHeight="1" thickBot="1" x14ac:dyDescent="0.25">
      <c r="B25" s="4" t="s">
        <v>208</v>
      </c>
      <c r="C25" s="19">
        <v>173</v>
      </c>
      <c r="D25" s="19">
        <v>0</v>
      </c>
      <c r="E25" s="19">
        <v>125</v>
      </c>
      <c r="F25" s="19">
        <v>48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9</v>
      </c>
      <c r="N25" s="19">
        <v>0</v>
      </c>
      <c r="O25" s="19">
        <v>9</v>
      </c>
      <c r="P25" s="19">
        <v>0</v>
      </c>
      <c r="Q25" s="19">
        <v>0</v>
      </c>
      <c r="R25" s="19">
        <v>11</v>
      </c>
      <c r="S25" s="19">
        <v>0</v>
      </c>
      <c r="T25" s="19">
        <v>9</v>
      </c>
      <c r="U25" s="19">
        <v>2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193</v>
      </c>
      <c r="AC25" s="19">
        <v>0</v>
      </c>
      <c r="AD25" s="19">
        <v>143</v>
      </c>
      <c r="AE25" s="19">
        <v>50</v>
      </c>
      <c r="AF25" s="19">
        <v>0</v>
      </c>
    </row>
    <row r="26" spans="2:32" ht="20.100000000000001" customHeight="1" thickBot="1" x14ac:dyDescent="0.25">
      <c r="B26" s="4" t="s">
        <v>209</v>
      </c>
      <c r="C26" s="19">
        <v>195</v>
      </c>
      <c r="D26" s="19">
        <v>0</v>
      </c>
      <c r="E26" s="19">
        <v>143</v>
      </c>
      <c r="F26" s="19">
        <v>52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1</v>
      </c>
      <c r="N26" s="19">
        <v>0</v>
      </c>
      <c r="O26" s="19">
        <v>1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196</v>
      </c>
      <c r="AC26" s="19">
        <v>0</v>
      </c>
      <c r="AD26" s="19">
        <v>144</v>
      </c>
      <c r="AE26" s="19">
        <v>52</v>
      </c>
      <c r="AF26" s="19">
        <v>0</v>
      </c>
    </row>
    <row r="27" spans="2:32" ht="20.100000000000001" customHeight="1" thickBot="1" x14ac:dyDescent="0.25">
      <c r="B27" s="4" t="s">
        <v>210</v>
      </c>
      <c r="C27" s="19">
        <v>326</v>
      </c>
      <c r="D27" s="19">
        <v>0</v>
      </c>
      <c r="E27" s="19">
        <v>255</v>
      </c>
      <c r="F27" s="19">
        <v>71</v>
      </c>
      <c r="G27" s="19">
        <v>0</v>
      </c>
      <c r="H27" s="19">
        <v>1</v>
      </c>
      <c r="I27" s="19">
        <v>0</v>
      </c>
      <c r="J27" s="19">
        <v>1</v>
      </c>
      <c r="K27" s="19">
        <v>0</v>
      </c>
      <c r="L27" s="19">
        <v>0</v>
      </c>
      <c r="M27" s="19">
        <v>2</v>
      </c>
      <c r="N27" s="19">
        <v>0</v>
      </c>
      <c r="O27" s="19">
        <v>2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329</v>
      </c>
      <c r="AC27" s="19">
        <v>0</v>
      </c>
      <c r="AD27" s="19">
        <v>258</v>
      </c>
      <c r="AE27" s="19">
        <v>71</v>
      </c>
      <c r="AF27" s="19">
        <v>0</v>
      </c>
    </row>
    <row r="28" spans="2:32" ht="20.100000000000001" customHeight="1" thickBot="1" x14ac:dyDescent="0.25">
      <c r="B28" s="4" t="s">
        <v>211</v>
      </c>
      <c r="C28" s="19">
        <v>119</v>
      </c>
      <c r="D28" s="19">
        <v>0</v>
      </c>
      <c r="E28" s="19">
        <v>95</v>
      </c>
      <c r="F28" s="19">
        <v>24</v>
      </c>
      <c r="G28" s="19">
        <v>0</v>
      </c>
      <c r="H28" s="19">
        <v>4</v>
      </c>
      <c r="I28" s="19">
        <v>0</v>
      </c>
      <c r="J28" s="19">
        <v>2</v>
      </c>
      <c r="K28" s="19">
        <v>2</v>
      </c>
      <c r="L28" s="19">
        <v>0</v>
      </c>
      <c r="M28" s="19">
        <v>23</v>
      </c>
      <c r="N28" s="19">
        <v>0</v>
      </c>
      <c r="O28" s="19">
        <v>21</v>
      </c>
      <c r="P28" s="19">
        <v>2</v>
      </c>
      <c r="Q28" s="19">
        <v>0</v>
      </c>
      <c r="R28" s="19">
        <v>34</v>
      </c>
      <c r="S28" s="19">
        <v>0</v>
      </c>
      <c r="T28" s="19">
        <v>28</v>
      </c>
      <c r="U28" s="19">
        <v>6</v>
      </c>
      <c r="V28" s="19">
        <v>0</v>
      </c>
      <c r="W28" s="19">
        <v>2</v>
      </c>
      <c r="X28" s="19">
        <v>0</v>
      </c>
      <c r="Y28" s="19">
        <v>2</v>
      </c>
      <c r="Z28" s="19">
        <v>0</v>
      </c>
      <c r="AA28" s="19">
        <v>0</v>
      </c>
      <c r="AB28" s="19">
        <v>182</v>
      </c>
      <c r="AC28" s="19">
        <v>0</v>
      </c>
      <c r="AD28" s="19">
        <v>148</v>
      </c>
      <c r="AE28" s="19">
        <v>34</v>
      </c>
      <c r="AF28" s="19">
        <v>0</v>
      </c>
    </row>
    <row r="29" spans="2:32" ht="20.100000000000001" customHeight="1" thickBot="1" x14ac:dyDescent="0.25">
      <c r="B29" s="4" t="s">
        <v>212</v>
      </c>
      <c r="C29" s="19">
        <v>186</v>
      </c>
      <c r="D29" s="19">
        <v>2</v>
      </c>
      <c r="E29" s="19">
        <v>111</v>
      </c>
      <c r="F29" s="19">
        <v>73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10</v>
      </c>
      <c r="N29" s="19">
        <v>0</v>
      </c>
      <c r="O29" s="19">
        <v>10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196</v>
      </c>
      <c r="AC29" s="19">
        <v>2</v>
      </c>
      <c r="AD29" s="19">
        <v>121</v>
      </c>
      <c r="AE29" s="19">
        <v>73</v>
      </c>
      <c r="AF29" s="19">
        <v>0</v>
      </c>
    </row>
    <row r="30" spans="2:32" ht="20.100000000000001" customHeight="1" thickBot="1" x14ac:dyDescent="0.25">
      <c r="B30" s="5" t="s">
        <v>213</v>
      </c>
      <c r="C30" s="27">
        <v>119</v>
      </c>
      <c r="D30" s="27">
        <v>1</v>
      </c>
      <c r="E30" s="27">
        <v>79</v>
      </c>
      <c r="F30" s="27">
        <v>39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3</v>
      </c>
      <c r="S30" s="27">
        <v>0</v>
      </c>
      <c r="T30" s="27">
        <v>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122</v>
      </c>
      <c r="AC30" s="27">
        <v>1</v>
      </c>
      <c r="AD30" s="27">
        <v>82</v>
      </c>
      <c r="AE30" s="27">
        <v>39</v>
      </c>
      <c r="AF30" s="27">
        <v>0</v>
      </c>
    </row>
    <row r="31" spans="2:32" ht="20.100000000000001" customHeight="1" thickBot="1" x14ac:dyDescent="0.25">
      <c r="B31" s="6" t="s">
        <v>214</v>
      </c>
      <c r="C31" s="29">
        <v>25</v>
      </c>
      <c r="D31" s="29">
        <v>0</v>
      </c>
      <c r="E31" s="29">
        <v>19</v>
      </c>
      <c r="F31" s="29">
        <v>6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25</v>
      </c>
      <c r="AC31" s="29">
        <v>0</v>
      </c>
      <c r="AD31" s="29">
        <v>19</v>
      </c>
      <c r="AE31" s="29">
        <v>6</v>
      </c>
      <c r="AF31" s="29">
        <v>0</v>
      </c>
    </row>
    <row r="32" spans="2:32" ht="20.100000000000001" customHeight="1" thickBot="1" x14ac:dyDescent="0.25">
      <c r="B32" s="4" t="s">
        <v>215</v>
      </c>
      <c r="C32" s="29">
        <v>77</v>
      </c>
      <c r="D32" s="29">
        <v>0</v>
      </c>
      <c r="E32" s="29">
        <v>71</v>
      </c>
      <c r="F32" s="29">
        <v>6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77</v>
      </c>
      <c r="AC32" s="29">
        <v>0</v>
      </c>
      <c r="AD32" s="29">
        <v>71</v>
      </c>
      <c r="AE32" s="29">
        <v>6</v>
      </c>
      <c r="AF32" s="29">
        <v>0</v>
      </c>
    </row>
    <row r="33" spans="2:32" ht="20.100000000000001" customHeight="1" thickBot="1" x14ac:dyDescent="0.25">
      <c r="B33" s="4" t="s">
        <v>216</v>
      </c>
      <c r="C33" s="28">
        <v>57</v>
      </c>
      <c r="D33" s="28">
        <v>1</v>
      </c>
      <c r="E33" s="28">
        <v>31</v>
      </c>
      <c r="F33" s="28">
        <v>25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57</v>
      </c>
      <c r="AC33" s="28">
        <v>1</v>
      </c>
      <c r="AD33" s="28">
        <v>31</v>
      </c>
      <c r="AE33" s="28">
        <v>25</v>
      </c>
      <c r="AF33" s="28">
        <v>0</v>
      </c>
    </row>
    <row r="34" spans="2:32" ht="20.100000000000001" customHeight="1" thickBot="1" x14ac:dyDescent="0.25">
      <c r="B34" s="4" t="s">
        <v>217</v>
      </c>
      <c r="C34" s="19">
        <v>13</v>
      </c>
      <c r="D34" s="19">
        <v>0</v>
      </c>
      <c r="E34" s="19">
        <v>10</v>
      </c>
      <c r="F34" s="19">
        <v>3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13</v>
      </c>
      <c r="AC34" s="19">
        <v>0</v>
      </c>
      <c r="AD34" s="19">
        <v>10</v>
      </c>
      <c r="AE34" s="19">
        <v>3</v>
      </c>
      <c r="AF34" s="19">
        <v>0</v>
      </c>
    </row>
    <row r="35" spans="2:32" ht="20.100000000000001" customHeight="1" thickBot="1" x14ac:dyDescent="0.25">
      <c r="B35" s="4" t="s">
        <v>218</v>
      </c>
      <c r="C35" s="19">
        <v>39</v>
      </c>
      <c r="D35" s="19">
        <v>0</v>
      </c>
      <c r="E35" s="19">
        <v>37</v>
      </c>
      <c r="F35" s="19">
        <v>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39</v>
      </c>
      <c r="AC35" s="19">
        <v>0</v>
      </c>
      <c r="AD35" s="19">
        <v>37</v>
      </c>
      <c r="AE35" s="19">
        <v>2</v>
      </c>
      <c r="AF35" s="19">
        <v>0</v>
      </c>
    </row>
    <row r="36" spans="2:32" ht="20.100000000000001" customHeight="1" thickBot="1" x14ac:dyDescent="0.25">
      <c r="B36" s="4" t="s">
        <v>219</v>
      </c>
      <c r="C36" s="19">
        <v>29</v>
      </c>
      <c r="D36" s="19">
        <v>0</v>
      </c>
      <c r="E36" s="19">
        <v>22</v>
      </c>
      <c r="F36" s="19">
        <v>7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4</v>
      </c>
      <c r="N36" s="19">
        <v>0</v>
      </c>
      <c r="O36" s="19">
        <v>2</v>
      </c>
      <c r="P36" s="19">
        <v>2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33</v>
      </c>
      <c r="AC36" s="19">
        <v>0</v>
      </c>
      <c r="AD36" s="19">
        <v>24</v>
      </c>
      <c r="AE36" s="19">
        <v>9</v>
      </c>
      <c r="AF36" s="19">
        <v>0</v>
      </c>
    </row>
    <row r="37" spans="2:32" ht="20.100000000000001" customHeight="1" thickBot="1" x14ac:dyDescent="0.25">
      <c r="B37" s="4" t="s">
        <v>220</v>
      </c>
      <c r="C37" s="19">
        <v>20</v>
      </c>
      <c r="D37" s="19">
        <v>0</v>
      </c>
      <c r="E37" s="19">
        <v>20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</v>
      </c>
      <c r="N37" s="19">
        <v>0</v>
      </c>
      <c r="O37" s="19">
        <v>2</v>
      </c>
      <c r="P37" s="19">
        <v>1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23</v>
      </c>
      <c r="AC37" s="19">
        <v>0</v>
      </c>
      <c r="AD37" s="19">
        <v>22</v>
      </c>
      <c r="AE37" s="19">
        <v>1</v>
      </c>
      <c r="AF37" s="19">
        <v>0</v>
      </c>
    </row>
    <row r="38" spans="2:32" ht="20.100000000000001" customHeight="1" thickBot="1" x14ac:dyDescent="0.25">
      <c r="B38" s="4" t="s">
        <v>221</v>
      </c>
      <c r="C38" s="19">
        <v>131</v>
      </c>
      <c r="D38" s="19">
        <v>0</v>
      </c>
      <c r="E38" s="19">
        <v>65</v>
      </c>
      <c r="F38" s="19">
        <v>66</v>
      </c>
      <c r="G38" s="19">
        <v>0</v>
      </c>
      <c r="H38" s="19">
        <v>1</v>
      </c>
      <c r="I38" s="19">
        <v>0</v>
      </c>
      <c r="J38" s="19">
        <v>0</v>
      </c>
      <c r="K38" s="19">
        <v>1</v>
      </c>
      <c r="L38" s="19">
        <v>0</v>
      </c>
      <c r="M38" s="19">
        <v>2</v>
      </c>
      <c r="N38" s="19">
        <v>0</v>
      </c>
      <c r="O38" s="19">
        <v>2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134</v>
      </c>
      <c r="AC38" s="19">
        <v>0</v>
      </c>
      <c r="AD38" s="19">
        <v>67</v>
      </c>
      <c r="AE38" s="19">
        <v>67</v>
      </c>
      <c r="AF38" s="19">
        <v>0</v>
      </c>
    </row>
    <row r="39" spans="2:32" ht="20.100000000000001" customHeight="1" thickBot="1" x14ac:dyDescent="0.25">
      <c r="B39" s="4" t="s">
        <v>222</v>
      </c>
      <c r="C39" s="19">
        <v>33</v>
      </c>
      <c r="D39" s="19">
        <v>0</v>
      </c>
      <c r="E39" s="19">
        <v>18</v>
      </c>
      <c r="F39" s="19">
        <v>15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3</v>
      </c>
      <c r="S39" s="19">
        <v>0</v>
      </c>
      <c r="T39" s="19">
        <v>3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36</v>
      </c>
      <c r="AC39" s="19">
        <v>0</v>
      </c>
      <c r="AD39" s="19">
        <v>21</v>
      </c>
      <c r="AE39" s="19">
        <v>15</v>
      </c>
      <c r="AF39" s="19">
        <v>0</v>
      </c>
    </row>
    <row r="40" spans="2:32" ht="20.100000000000001" customHeight="1" thickBot="1" x14ac:dyDescent="0.25">
      <c r="B40" s="4" t="s">
        <v>223</v>
      </c>
      <c r="C40" s="19">
        <v>80</v>
      </c>
      <c r="D40" s="19">
        <v>0</v>
      </c>
      <c r="E40" s="19">
        <v>56</v>
      </c>
      <c r="F40" s="19">
        <v>24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5</v>
      </c>
      <c r="N40" s="19">
        <v>0</v>
      </c>
      <c r="O40" s="19">
        <v>5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85</v>
      </c>
      <c r="AC40" s="19">
        <v>0</v>
      </c>
      <c r="AD40" s="19">
        <v>61</v>
      </c>
      <c r="AE40" s="19">
        <v>24</v>
      </c>
      <c r="AF40" s="19">
        <v>0</v>
      </c>
    </row>
    <row r="41" spans="2:32" ht="20.100000000000001" customHeight="1" thickBot="1" x14ac:dyDescent="0.25">
      <c r="B41" s="4" t="s">
        <v>224</v>
      </c>
      <c r="C41" s="19">
        <v>123</v>
      </c>
      <c r="D41" s="19">
        <v>0</v>
      </c>
      <c r="E41" s="19">
        <v>102</v>
      </c>
      <c r="F41" s="19">
        <v>21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2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125</v>
      </c>
      <c r="AC41" s="19">
        <v>0</v>
      </c>
      <c r="AD41" s="19">
        <v>104</v>
      </c>
      <c r="AE41" s="19">
        <v>21</v>
      </c>
      <c r="AF41" s="19">
        <v>0</v>
      </c>
    </row>
    <row r="42" spans="2:32" ht="20.100000000000001" customHeight="1" thickBot="1" x14ac:dyDescent="0.25">
      <c r="B42" s="4" t="s">
        <v>225</v>
      </c>
      <c r="C42" s="19">
        <v>56</v>
      </c>
      <c r="D42" s="19">
        <v>1</v>
      </c>
      <c r="E42" s="19">
        <v>53</v>
      </c>
      <c r="F42" s="19">
        <v>2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56</v>
      </c>
      <c r="AC42" s="19">
        <v>1</v>
      </c>
      <c r="AD42" s="19">
        <v>53</v>
      </c>
      <c r="AE42" s="19">
        <v>2</v>
      </c>
      <c r="AF42" s="19">
        <v>0</v>
      </c>
    </row>
    <row r="43" spans="2:32" ht="20.100000000000001" customHeight="1" thickBot="1" x14ac:dyDescent="0.25">
      <c r="B43" s="4" t="s">
        <v>226</v>
      </c>
      <c r="C43" s="19">
        <v>51</v>
      </c>
      <c r="D43" s="19">
        <v>0</v>
      </c>
      <c r="E43" s="19">
        <v>23</v>
      </c>
      <c r="F43" s="19">
        <v>28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51</v>
      </c>
      <c r="AC43" s="19">
        <v>0</v>
      </c>
      <c r="AD43" s="19">
        <v>23</v>
      </c>
      <c r="AE43" s="19">
        <v>28</v>
      </c>
      <c r="AF43" s="19">
        <v>0</v>
      </c>
    </row>
    <row r="44" spans="2:32" ht="20.100000000000001" customHeight="1" thickBot="1" x14ac:dyDescent="0.25">
      <c r="B44" s="4" t="s">
        <v>227</v>
      </c>
      <c r="C44" s="19">
        <v>115</v>
      </c>
      <c r="D44" s="19">
        <v>0</v>
      </c>
      <c r="E44" s="19">
        <v>95</v>
      </c>
      <c r="F44" s="19">
        <v>20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2</v>
      </c>
      <c r="N44" s="19">
        <v>0</v>
      </c>
      <c r="O44" s="19">
        <v>2</v>
      </c>
      <c r="P44" s="19">
        <v>0</v>
      </c>
      <c r="Q44" s="19">
        <v>0</v>
      </c>
      <c r="R44" s="19">
        <v>1</v>
      </c>
      <c r="S44" s="19">
        <v>0</v>
      </c>
      <c r="T44" s="19">
        <v>1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118</v>
      </c>
      <c r="AC44" s="19">
        <v>0</v>
      </c>
      <c r="AD44" s="19">
        <v>98</v>
      </c>
      <c r="AE44" s="19">
        <v>20</v>
      </c>
      <c r="AF44" s="19">
        <v>0</v>
      </c>
    </row>
    <row r="45" spans="2:32" ht="20.100000000000001" customHeight="1" thickBot="1" x14ac:dyDescent="0.25">
      <c r="B45" s="4" t="s">
        <v>228</v>
      </c>
      <c r="C45" s="19">
        <v>789</v>
      </c>
      <c r="D45" s="19">
        <v>7</v>
      </c>
      <c r="E45" s="19">
        <v>383</v>
      </c>
      <c r="F45" s="19">
        <v>399</v>
      </c>
      <c r="G45" s="19">
        <v>0</v>
      </c>
      <c r="H45" s="19">
        <v>10</v>
      </c>
      <c r="I45" s="19">
        <v>0</v>
      </c>
      <c r="J45" s="19">
        <v>5</v>
      </c>
      <c r="K45" s="19">
        <v>5</v>
      </c>
      <c r="L45" s="19">
        <v>0</v>
      </c>
      <c r="M45" s="19">
        <v>9</v>
      </c>
      <c r="N45" s="19">
        <v>0</v>
      </c>
      <c r="O45" s="19">
        <v>5</v>
      </c>
      <c r="P45" s="19">
        <v>4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4</v>
      </c>
      <c r="X45" s="19">
        <v>0</v>
      </c>
      <c r="Y45" s="19">
        <v>2</v>
      </c>
      <c r="Z45" s="19">
        <v>2</v>
      </c>
      <c r="AA45" s="19">
        <v>0</v>
      </c>
      <c r="AB45" s="19">
        <v>812</v>
      </c>
      <c r="AC45" s="19">
        <v>7</v>
      </c>
      <c r="AD45" s="19">
        <v>395</v>
      </c>
      <c r="AE45" s="19">
        <v>410</v>
      </c>
      <c r="AF45" s="19">
        <v>0</v>
      </c>
    </row>
    <row r="46" spans="2:32" ht="20.100000000000001" customHeight="1" thickBot="1" x14ac:dyDescent="0.25">
      <c r="B46" s="4" t="s">
        <v>229</v>
      </c>
      <c r="C46" s="19">
        <v>121</v>
      </c>
      <c r="D46" s="19">
        <v>0</v>
      </c>
      <c r="E46" s="19">
        <v>45</v>
      </c>
      <c r="F46" s="19">
        <v>76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</v>
      </c>
      <c r="N46" s="19">
        <v>0</v>
      </c>
      <c r="O46" s="19">
        <v>1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122</v>
      </c>
      <c r="AC46" s="19">
        <v>0</v>
      </c>
      <c r="AD46" s="19">
        <v>46</v>
      </c>
      <c r="AE46" s="19">
        <v>76</v>
      </c>
      <c r="AF46" s="19">
        <v>0</v>
      </c>
    </row>
    <row r="47" spans="2:32" ht="20.100000000000001" customHeight="1" thickBot="1" x14ac:dyDescent="0.25">
      <c r="B47" s="4" t="s">
        <v>230</v>
      </c>
      <c r="C47" s="19">
        <v>50</v>
      </c>
      <c r="D47" s="19">
        <v>4</v>
      </c>
      <c r="E47" s="19">
        <v>26</v>
      </c>
      <c r="F47" s="19">
        <v>20</v>
      </c>
      <c r="G47" s="19">
        <v>0</v>
      </c>
      <c r="H47" s="19">
        <v>1</v>
      </c>
      <c r="I47" s="19">
        <v>0</v>
      </c>
      <c r="J47" s="19">
        <v>0</v>
      </c>
      <c r="K47" s="19">
        <v>1</v>
      </c>
      <c r="L47" s="19">
        <v>0</v>
      </c>
      <c r="M47" s="19">
        <v>4</v>
      </c>
      <c r="N47" s="19">
        <v>0</v>
      </c>
      <c r="O47" s="19">
        <v>2</v>
      </c>
      <c r="P47" s="19">
        <v>2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55</v>
      </c>
      <c r="AC47" s="19">
        <v>4</v>
      </c>
      <c r="AD47" s="19">
        <v>28</v>
      </c>
      <c r="AE47" s="19">
        <v>23</v>
      </c>
      <c r="AF47" s="19">
        <v>0</v>
      </c>
    </row>
    <row r="48" spans="2:32" ht="20.100000000000001" customHeight="1" thickBot="1" x14ac:dyDescent="0.25">
      <c r="B48" s="4" t="s">
        <v>231</v>
      </c>
      <c r="C48" s="19">
        <v>211</v>
      </c>
      <c r="D48" s="19">
        <v>0</v>
      </c>
      <c r="E48" s="19">
        <v>137</v>
      </c>
      <c r="F48" s="19">
        <v>74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211</v>
      </c>
      <c r="AC48" s="19">
        <v>0</v>
      </c>
      <c r="AD48" s="19">
        <v>137</v>
      </c>
      <c r="AE48" s="19">
        <v>74</v>
      </c>
      <c r="AF48" s="19">
        <v>0</v>
      </c>
    </row>
    <row r="49" spans="2:32" ht="20.100000000000001" customHeight="1" thickBot="1" x14ac:dyDescent="0.25">
      <c r="B49" s="4" t="s">
        <v>232</v>
      </c>
      <c r="C49" s="19">
        <v>408</v>
      </c>
      <c r="D49" s="19">
        <v>0</v>
      </c>
      <c r="E49" s="19">
        <v>315</v>
      </c>
      <c r="F49" s="19">
        <v>93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3</v>
      </c>
      <c r="N49" s="19">
        <v>0</v>
      </c>
      <c r="O49" s="19">
        <v>3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411</v>
      </c>
      <c r="AC49" s="19">
        <v>0</v>
      </c>
      <c r="AD49" s="19">
        <v>318</v>
      </c>
      <c r="AE49" s="19">
        <v>93</v>
      </c>
      <c r="AF49" s="19">
        <v>0</v>
      </c>
    </row>
    <row r="50" spans="2:32" ht="20.100000000000001" customHeight="1" thickBot="1" x14ac:dyDescent="0.25">
      <c r="B50" s="4" t="s">
        <v>233</v>
      </c>
      <c r="C50" s="19">
        <v>142</v>
      </c>
      <c r="D50" s="19">
        <v>0</v>
      </c>
      <c r="E50" s="19">
        <v>125</v>
      </c>
      <c r="F50" s="19">
        <v>17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1</v>
      </c>
      <c r="N50" s="19">
        <v>0</v>
      </c>
      <c r="O50" s="19">
        <v>1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143</v>
      </c>
      <c r="AC50" s="19">
        <v>0</v>
      </c>
      <c r="AD50" s="19">
        <v>126</v>
      </c>
      <c r="AE50" s="19">
        <v>17</v>
      </c>
      <c r="AF50" s="19">
        <v>0</v>
      </c>
    </row>
    <row r="51" spans="2:32" ht="20.100000000000001" customHeight="1" thickBot="1" x14ac:dyDescent="0.25">
      <c r="B51" s="4" t="s">
        <v>234</v>
      </c>
      <c r="C51" s="19">
        <v>585</v>
      </c>
      <c r="D51" s="19">
        <v>1</v>
      </c>
      <c r="E51" s="19">
        <v>450</v>
      </c>
      <c r="F51" s="19">
        <v>134</v>
      </c>
      <c r="G51" s="19">
        <v>0</v>
      </c>
      <c r="H51" s="19">
        <v>1</v>
      </c>
      <c r="I51" s="19">
        <v>0</v>
      </c>
      <c r="J51" s="19">
        <v>0</v>
      </c>
      <c r="K51" s="19">
        <v>1</v>
      </c>
      <c r="L51" s="19">
        <v>0</v>
      </c>
      <c r="M51" s="19">
        <v>3</v>
      </c>
      <c r="N51" s="19">
        <v>0</v>
      </c>
      <c r="O51" s="19">
        <v>2</v>
      </c>
      <c r="P51" s="19">
        <v>1</v>
      </c>
      <c r="Q51" s="19">
        <v>0</v>
      </c>
      <c r="R51" s="19">
        <v>15</v>
      </c>
      <c r="S51" s="19">
        <v>0</v>
      </c>
      <c r="T51" s="19">
        <v>15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604</v>
      </c>
      <c r="AC51" s="19">
        <v>1</v>
      </c>
      <c r="AD51" s="19">
        <v>467</v>
      </c>
      <c r="AE51" s="19">
        <v>136</v>
      </c>
      <c r="AF51" s="19">
        <v>0</v>
      </c>
    </row>
    <row r="52" spans="2:32" ht="20.100000000000001" customHeight="1" thickBot="1" x14ac:dyDescent="0.25">
      <c r="B52" s="4" t="s">
        <v>235</v>
      </c>
      <c r="C52" s="19">
        <v>128</v>
      </c>
      <c r="D52" s="19">
        <v>0</v>
      </c>
      <c r="E52" s="19">
        <v>91</v>
      </c>
      <c r="F52" s="19">
        <v>37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128</v>
      </c>
      <c r="AC52" s="19">
        <v>0</v>
      </c>
      <c r="AD52" s="19">
        <v>91</v>
      </c>
      <c r="AE52" s="19">
        <v>37</v>
      </c>
      <c r="AF52" s="19">
        <v>0</v>
      </c>
    </row>
    <row r="53" spans="2:32" ht="20.100000000000001" customHeight="1" thickBot="1" x14ac:dyDescent="0.25">
      <c r="B53" s="4" t="s">
        <v>236</v>
      </c>
      <c r="C53" s="19">
        <v>63</v>
      </c>
      <c r="D53" s="19">
        <v>0</v>
      </c>
      <c r="E53" s="19">
        <v>48</v>
      </c>
      <c r="F53" s="19">
        <v>15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63</v>
      </c>
      <c r="AC53" s="19">
        <v>0</v>
      </c>
      <c r="AD53" s="19">
        <v>48</v>
      </c>
      <c r="AE53" s="19">
        <v>15</v>
      </c>
      <c r="AF53" s="19">
        <v>0</v>
      </c>
    </row>
    <row r="54" spans="2:32" ht="20.100000000000001" customHeight="1" thickBot="1" x14ac:dyDescent="0.25">
      <c r="B54" s="4" t="s">
        <v>237</v>
      </c>
      <c r="C54" s="19">
        <v>140</v>
      </c>
      <c r="D54" s="19">
        <v>0</v>
      </c>
      <c r="E54" s="19">
        <v>102</v>
      </c>
      <c r="F54" s="19">
        <v>38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3</v>
      </c>
      <c r="N54" s="19">
        <v>0</v>
      </c>
      <c r="O54" s="19">
        <v>3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143</v>
      </c>
      <c r="AC54" s="19">
        <v>0</v>
      </c>
      <c r="AD54" s="19">
        <v>105</v>
      </c>
      <c r="AE54" s="19">
        <v>38</v>
      </c>
      <c r="AF54" s="19">
        <v>0</v>
      </c>
    </row>
    <row r="55" spans="2:32" ht="20.100000000000001" customHeight="1" thickBot="1" x14ac:dyDescent="0.25">
      <c r="B55" s="4" t="s">
        <v>238</v>
      </c>
      <c r="C55" s="19">
        <v>47</v>
      </c>
      <c r="D55" s="19">
        <v>0</v>
      </c>
      <c r="E55" s="19">
        <v>28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2</v>
      </c>
      <c r="N55" s="19">
        <v>0</v>
      </c>
      <c r="O55" s="19">
        <v>2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49</v>
      </c>
      <c r="AC55" s="19">
        <v>0</v>
      </c>
      <c r="AD55" s="19">
        <v>30</v>
      </c>
      <c r="AE55" s="19">
        <v>19</v>
      </c>
      <c r="AF55" s="19">
        <v>0</v>
      </c>
    </row>
    <row r="56" spans="2:32" ht="20.100000000000001" customHeight="1" thickBot="1" x14ac:dyDescent="0.25">
      <c r="B56" s="4" t="s">
        <v>239</v>
      </c>
      <c r="C56" s="19">
        <v>46</v>
      </c>
      <c r="D56" s="19">
        <v>0</v>
      </c>
      <c r="E56" s="19">
        <v>31</v>
      </c>
      <c r="F56" s="19">
        <v>15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</v>
      </c>
      <c r="N56" s="19">
        <v>0</v>
      </c>
      <c r="O56" s="19">
        <v>1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47</v>
      </c>
      <c r="AC56" s="19">
        <v>0</v>
      </c>
      <c r="AD56" s="19">
        <v>32</v>
      </c>
      <c r="AE56" s="19">
        <v>15</v>
      </c>
      <c r="AF56" s="19">
        <v>0</v>
      </c>
    </row>
    <row r="57" spans="2:32" ht="20.100000000000001" customHeight="1" thickBot="1" x14ac:dyDescent="0.25">
      <c r="B57" s="4" t="s">
        <v>240</v>
      </c>
      <c r="C57" s="19">
        <v>140</v>
      </c>
      <c r="D57" s="19">
        <v>0</v>
      </c>
      <c r="E57" s="19">
        <v>90</v>
      </c>
      <c r="F57" s="19">
        <v>50</v>
      </c>
      <c r="G57" s="19">
        <v>0</v>
      </c>
      <c r="H57" s="19">
        <v>2</v>
      </c>
      <c r="I57" s="19">
        <v>0</v>
      </c>
      <c r="J57" s="19">
        <v>1</v>
      </c>
      <c r="K57" s="19">
        <v>1</v>
      </c>
      <c r="L57" s="19">
        <v>0</v>
      </c>
      <c r="M57" s="19">
        <v>2</v>
      </c>
      <c r="N57" s="19">
        <v>0</v>
      </c>
      <c r="O57" s="19">
        <v>2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144</v>
      </c>
      <c r="AC57" s="19">
        <v>0</v>
      </c>
      <c r="AD57" s="19">
        <v>93</v>
      </c>
      <c r="AE57" s="19">
        <v>51</v>
      </c>
      <c r="AF57" s="19">
        <v>0</v>
      </c>
    </row>
    <row r="58" spans="2:32" ht="20.100000000000001" customHeight="1" thickBot="1" x14ac:dyDescent="0.25">
      <c r="B58" s="4" t="s">
        <v>241</v>
      </c>
      <c r="C58" s="19">
        <v>1372</v>
      </c>
      <c r="D58" s="19">
        <v>0</v>
      </c>
      <c r="E58" s="19">
        <v>613</v>
      </c>
      <c r="F58" s="19">
        <v>759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29</v>
      </c>
      <c r="N58" s="19">
        <v>0</v>
      </c>
      <c r="O58" s="19">
        <v>28</v>
      </c>
      <c r="P58" s="19">
        <v>1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1401</v>
      </c>
      <c r="AC58" s="19">
        <v>0</v>
      </c>
      <c r="AD58" s="19">
        <v>641</v>
      </c>
      <c r="AE58" s="19">
        <v>760</v>
      </c>
      <c r="AF58" s="19">
        <v>0</v>
      </c>
    </row>
    <row r="59" spans="2:32" ht="20.100000000000001" customHeight="1" thickBot="1" x14ac:dyDescent="0.25">
      <c r="B59" s="4" t="s">
        <v>242</v>
      </c>
      <c r="C59" s="19">
        <v>367</v>
      </c>
      <c r="D59" s="19">
        <v>0</v>
      </c>
      <c r="E59" s="19">
        <v>283</v>
      </c>
      <c r="F59" s="19">
        <v>84</v>
      </c>
      <c r="G59" s="19">
        <v>0</v>
      </c>
      <c r="H59" s="19">
        <v>6</v>
      </c>
      <c r="I59" s="19">
        <v>0</v>
      </c>
      <c r="J59" s="19">
        <v>6</v>
      </c>
      <c r="K59" s="19">
        <v>0</v>
      </c>
      <c r="L59" s="19">
        <v>0</v>
      </c>
      <c r="M59" s="19">
        <v>56</v>
      </c>
      <c r="N59" s="19">
        <v>0</v>
      </c>
      <c r="O59" s="19">
        <v>55</v>
      </c>
      <c r="P59" s="19">
        <v>1</v>
      </c>
      <c r="Q59" s="19">
        <v>0</v>
      </c>
      <c r="R59" s="19">
        <v>3</v>
      </c>
      <c r="S59" s="19">
        <v>0</v>
      </c>
      <c r="T59" s="19">
        <v>3</v>
      </c>
      <c r="U59" s="19">
        <v>0</v>
      </c>
      <c r="V59" s="19">
        <v>0</v>
      </c>
      <c r="W59" s="19">
        <v>3</v>
      </c>
      <c r="X59" s="19">
        <v>0</v>
      </c>
      <c r="Y59" s="19">
        <v>2</v>
      </c>
      <c r="Z59" s="19">
        <v>1</v>
      </c>
      <c r="AA59" s="19">
        <v>0</v>
      </c>
      <c r="AB59" s="19">
        <v>435</v>
      </c>
      <c r="AC59" s="19">
        <v>0</v>
      </c>
      <c r="AD59" s="19">
        <v>349</v>
      </c>
      <c r="AE59" s="19">
        <v>86</v>
      </c>
      <c r="AF59" s="19">
        <v>0</v>
      </c>
    </row>
    <row r="60" spans="2:32" ht="20.100000000000001" customHeight="1" thickBot="1" x14ac:dyDescent="0.25">
      <c r="B60" s="4" t="s">
        <v>243</v>
      </c>
      <c r="C60" s="19">
        <v>64</v>
      </c>
      <c r="D60" s="19">
        <v>0</v>
      </c>
      <c r="E60" s="19">
        <v>43</v>
      </c>
      <c r="F60" s="19">
        <v>21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64</v>
      </c>
      <c r="AC60" s="19">
        <v>0</v>
      </c>
      <c r="AD60" s="19">
        <v>43</v>
      </c>
      <c r="AE60" s="19">
        <v>21</v>
      </c>
      <c r="AF60" s="19">
        <v>0</v>
      </c>
    </row>
    <row r="61" spans="2:32" ht="20.100000000000001" customHeight="1" thickBot="1" x14ac:dyDescent="0.25">
      <c r="B61" s="4" t="s">
        <v>244</v>
      </c>
      <c r="C61" s="19">
        <v>45</v>
      </c>
      <c r="D61" s="19">
        <v>0</v>
      </c>
      <c r="E61" s="19">
        <v>27</v>
      </c>
      <c r="F61" s="19">
        <v>18</v>
      </c>
      <c r="G61" s="19">
        <v>0</v>
      </c>
      <c r="H61" s="19">
        <v>2</v>
      </c>
      <c r="I61" s="19">
        <v>0</v>
      </c>
      <c r="J61" s="19">
        <v>2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47</v>
      </c>
      <c r="AC61" s="19">
        <v>0</v>
      </c>
      <c r="AD61" s="19">
        <v>29</v>
      </c>
      <c r="AE61" s="19">
        <v>18</v>
      </c>
      <c r="AF61" s="19">
        <v>0</v>
      </c>
    </row>
    <row r="62" spans="2:32" ht="20.100000000000001" customHeight="1" thickBot="1" x14ac:dyDescent="0.25">
      <c r="B62" s="4" t="s">
        <v>270</v>
      </c>
      <c r="C62" s="19">
        <v>94</v>
      </c>
      <c r="D62" s="19">
        <v>0</v>
      </c>
      <c r="E62" s="19">
        <v>60</v>
      </c>
      <c r="F62" s="19">
        <v>34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94</v>
      </c>
      <c r="AC62" s="19">
        <v>0</v>
      </c>
      <c r="AD62" s="19">
        <v>60</v>
      </c>
      <c r="AE62" s="19">
        <v>34</v>
      </c>
      <c r="AF62" s="19">
        <v>0</v>
      </c>
    </row>
    <row r="63" spans="2:32" ht="20.100000000000001" customHeight="1" thickBot="1" x14ac:dyDescent="0.25">
      <c r="B63" s="4" t="s">
        <v>246</v>
      </c>
      <c r="C63" s="19">
        <v>147</v>
      </c>
      <c r="D63" s="19">
        <v>5</v>
      </c>
      <c r="E63" s="19">
        <v>92</v>
      </c>
      <c r="F63" s="19">
        <v>50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147</v>
      </c>
      <c r="AC63" s="19">
        <v>5</v>
      </c>
      <c r="AD63" s="19">
        <v>92</v>
      </c>
      <c r="AE63" s="19">
        <v>50</v>
      </c>
      <c r="AF63" s="19">
        <v>0</v>
      </c>
    </row>
    <row r="64" spans="2:32" ht="20.100000000000001" customHeight="1" thickBot="1" x14ac:dyDescent="0.25">
      <c r="B64" s="4" t="s">
        <v>247</v>
      </c>
      <c r="C64" s="19">
        <v>43</v>
      </c>
      <c r="D64" s="19">
        <v>0</v>
      </c>
      <c r="E64" s="19">
        <v>29</v>
      </c>
      <c r="F64" s="19">
        <v>14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27</v>
      </c>
      <c r="N64" s="19">
        <v>0</v>
      </c>
      <c r="O64" s="19">
        <v>18</v>
      </c>
      <c r="P64" s="19">
        <v>9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70</v>
      </c>
      <c r="AC64" s="19">
        <v>0</v>
      </c>
      <c r="AD64" s="19">
        <v>47</v>
      </c>
      <c r="AE64" s="19">
        <v>23</v>
      </c>
      <c r="AF64" s="19">
        <v>0</v>
      </c>
    </row>
    <row r="65" spans="2:32" ht="20.100000000000001" customHeight="1" thickBot="1" x14ac:dyDescent="0.25">
      <c r="B65" s="7" t="s">
        <v>22</v>
      </c>
      <c r="C65" s="9">
        <f>SUM(C15:C64)</f>
        <v>9016</v>
      </c>
      <c r="D65" s="9">
        <f t="shared" ref="D65:AF65" si="0">SUM(D15:D64)</f>
        <v>48</v>
      </c>
      <c r="E65" s="9">
        <f t="shared" si="0"/>
        <v>6017</v>
      </c>
      <c r="F65" s="9">
        <f t="shared" si="0"/>
        <v>2951</v>
      </c>
      <c r="G65" s="9">
        <f t="shared" si="0"/>
        <v>0</v>
      </c>
      <c r="H65" s="9">
        <f t="shared" si="0"/>
        <v>28</v>
      </c>
      <c r="I65" s="9">
        <f t="shared" si="0"/>
        <v>0</v>
      </c>
      <c r="J65" s="9">
        <f t="shared" si="0"/>
        <v>17</v>
      </c>
      <c r="K65" s="9">
        <f t="shared" si="0"/>
        <v>11</v>
      </c>
      <c r="L65" s="9">
        <f t="shared" si="0"/>
        <v>0</v>
      </c>
      <c r="M65" s="9">
        <f t="shared" si="0"/>
        <v>257</v>
      </c>
      <c r="N65" s="9">
        <f t="shared" si="0"/>
        <v>0</v>
      </c>
      <c r="O65" s="9">
        <f t="shared" si="0"/>
        <v>231</v>
      </c>
      <c r="P65" s="9">
        <f t="shared" si="0"/>
        <v>26</v>
      </c>
      <c r="Q65" s="9">
        <f t="shared" si="0"/>
        <v>0</v>
      </c>
      <c r="R65" s="9">
        <f t="shared" si="0"/>
        <v>98</v>
      </c>
      <c r="S65" s="9">
        <f t="shared" si="0"/>
        <v>0</v>
      </c>
      <c r="T65" s="9">
        <f t="shared" si="0"/>
        <v>90</v>
      </c>
      <c r="U65" s="9">
        <f t="shared" si="0"/>
        <v>8</v>
      </c>
      <c r="V65" s="9">
        <f t="shared" si="0"/>
        <v>0</v>
      </c>
      <c r="W65" s="9">
        <f t="shared" si="0"/>
        <v>9</v>
      </c>
      <c r="X65" s="9">
        <f t="shared" si="0"/>
        <v>0</v>
      </c>
      <c r="Y65" s="9">
        <f t="shared" si="0"/>
        <v>6</v>
      </c>
      <c r="Z65" s="9">
        <f t="shared" si="0"/>
        <v>3</v>
      </c>
      <c r="AA65" s="9">
        <f t="shared" si="0"/>
        <v>0</v>
      </c>
      <c r="AB65" s="9">
        <f t="shared" si="0"/>
        <v>9408</v>
      </c>
      <c r="AC65" s="9">
        <f t="shared" si="0"/>
        <v>48</v>
      </c>
      <c r="AD65" s="9">
        <f t="shared" si="0"/>
        <v>6361</v>
      </c>
      <c r="AE65" s="9">
        <f t="shared" si="0"/>
        <v>2999</v>
      </c>
      <c r="AF65" s="9">
        <f t="shared" si="0"/>
        <v>0</v>
      </c>
    </row>
    <row r="66" spans="2:32" x14ac:dyDescent="0.2">
      <c r="C66" s="49"/>
    </row>
    <row r="68" spans="2:32" x14ac:dyDescent="0.2">
      <c r="B68" s="48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87" t="s">
        <v>60</v>
      </c>
      <c r="D12" s="87"/>
      <c r="E12" s="87"/>
      <c r="F12" s="87"/>
      <c r="G12" s="87"/>
      <c r="H12" s="87" t="s">
        <v>176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3" spans="2:22" ht="39.75" customHeight="1" x14ac:dyDescent="0.2">
      <c r="C13" s="87"/>
      <c r="D13" s="87"/>
      <c r="E13" s="87"/>
      <c r="F13" s="87"/>
      <c r="G13" s="87"/>
      <c r="H13" s="87" t="s">
        <v>178</v>
      </c>
      <c r="I13" s="87"/>
      <c r="J13" s="87"/>
      <c r="K13" s="87"/>
      <c r="L13" s="89"/>
      <c r="M13" s="87" t="s">
        <v>179</v>
      </c>
      <c r="N13" s="87"/>
      <c r="O13" s="87"/>
      <c r="P13" s="87"/>
      <c r="Q13" s="89"/>
      <c r="R13" s="87" t="s">
        <v>180</v>
      </c>
      <c r="S13" s="87"/>
      <c r="T13" s="87"/>
      <c r="U13" s="87"/>
      <c r="V13" s="89"/>
    </row>
    <row r="14" spans="2:22" ht="45" customHeight="1" x14ac:dyDescent="0.2">
      <c r="C14" s="15" t="s">
        <v>171</v>
      </c>
      <c r="D14" s="15" t="s">
        <v>172</v>
      </c>
      <c r="E14" s="15" t="s">
        <v>181</v>
      </c>
      <c r="F14" s="15" t="s">
        <v>182</v>
      </c>
      <c r="G14" s="15" t="s">
        <v>175</v>
      </c>
      <c r="H14" s="15" t="s">
        <v>171</v>
      </c>
      <c r="I14" s="15" t="s">
        <v>172</v>
      </c>
      <c r="J14" s="15" t="s">
        <v>181</v>
      </c>
      <c r="K14" s="15" t="s">
        <v>182</v>
      </c>
      <c r="L14" s="15" t="s">
        <v>175</v>
      </c>
      <c r="M14" s="15" t="s">
        <v>171</v>
      </c>
      <c r="N14" s="15" t="s">
        <v>172</v>
      </c>
      <c r="O14" s="15" t="s">
        <v>181</v>
      </c>
      <c r="P14" s="15" t="s">
        <v>182</v>
      </c>
      <c r="Q14" s="15" t="s">
        <v>175</v>
      </c>
      <c r="R14" s="15" t="s">
        <v>171</v>
      </c>
      <c r="S14" s="15" t="s">
        <v>172</v>
      </c>
      <c r="T14" s="15" t="s">
        <v>181</v>
      </c>
      <c r="U14" s="15" t="s">
        <v>182</v>
      </c>
      <c r="V14" s="15" t="s">
        <v>175</v>
      </c>
    </row>
    <row r="15" spans="2:22" ht="20.100000000000001" customHeight="1" thickBot="1" x14ac:dyDescent="0.25">
      <c r="B15" s="3" t="s">
        <v>198</v>
      </c>
      <c r="C15" s="31">
        <f>IF('Órdenes según Instancia'!AB15=0,"-",('Órdenes según Instancia'!C15/'Órdenes según Instancia'!AB15))</f>
        <v>0.99742930591259638</v>
      </c>
      <c r="D15" s="31">
        <f>IF('Órdenes según Instancia'!AB15=0,"-",('Órdenes según Instancia'!H15/'Órdenes según Instancia'!AB15))</f>
        <v>0</v>
      </c>
      <c r="E15" s="31">
        <f>IF('Órdenes según Instancia'!AB15=0,"-",('Órdenes según Instancia'!M15/'Órdenes según Instancia'!AB15))</f>
        <v>2.5706940874035988E-3</v>
      </c>
      <c r="F15" s="31">
        <f>IF('Órdenes según Instancia'!AB15=0,"-",('Órdenes según Instancia'!R15/'Órdenes según Instancia'!AB15))</f>
        <v>0</v>
      </c>
      <c r="G15" s="31">
        <f>IF('Órdenes según Instancia'!AB15=0,"-",('Órdenes según Instancia'!W15/'Órdenes según Instancia'!AB15))</f>
        <v>0</v>
      </c>
      <c r="H15" s="31" t="str">
        <f>IF('Órdenes según Instancia'!AC15=0,"-",('Órdenes según Instancia'!D15/'Órdenes según Instancia'!AC15))</f>
        <v>-</v>
      </c>
      <c r="I15" s="31" t="str">
        <f>IF('Órdenes según Instancia'!AC15=0,"-",('Órdenes según Instancia'!I15/'Órdenes según Instancia'!AC15))</f>
        <v>-</v>
      </c>
      <c r="J15" s="31" t="str">
        <f>IF('Órdenes según Instancia'!AC15=0,"-",('Órdenes según Instancia'!N15/'Órdenes según Instancia'!AC15))</f>
        <v>-</v>
      </c>
      <c r="K15" s="31" t="str">
        <f>IF('Órdenes según Instancia'!AC15=0,"-",('Órdenes según Instancia'!S15/'Órdenes según Instancia'!AC15))</f>
        <v>-</v>
      </c>
      <c r="L15" s="31" t="str">
        <f>IF('Órdenes según Instancia'!AC15=0,"-",('Órdenes según Instancia'!X15/'Órdenes según Instancia'!AC15))</f>
        <v>-</v>
      </c>
      <c r="M15" s="31">
        <f>IF('Órdenes según Instancia'!AD15=0,"-",('Órdenes según Instancia'!E15/'Órdenes según Instancia'!AD15))</f>
        <v>0.99716713881019825</v>
      </c>
      <c r="N15" s="31">
        <f>IF('Órdenes según Instancia'!AD15=0,"-",('Órdenes según Instancia'!J15/'Órdenes según Instancia'!AD15))</f>
        <v>0</v>
      </c>
      <c r="O15" s="31">
        <f>IF('Órdenes según Instancia'!AD15=0,"-",('Órdenes según Instancia'!O15/'Órdenes según Instancia'!AD15))</f>
        <v>2.8328611898016999E-3</v>
      </c>
      <c r="P15" s="31">
        <f>IF('Órdenes según Instancia'!AD15=0,"-",('Órdenes según Instancia'!T15/'Órdenes según Instancia'!AD15))</f>
        <v>0</v>
      </c>
      <c r="Q15" s="31">
        <f>IF('Órdenes según Instancia'!AD15=0,"-",('Órdenes según Instancia'!Y15/'Órdenes según Instancia'!AD15))</f>
        <v>0</v>
      </c>
      <c r="R15" s="31">
        <f>IF('Órdenes según Instancia'!AE15=0,"-",('Órdenes según Instancia'!F15/'Órdenes según Instancia'!AE15))</f>
        <v>1</v>
      </c>
      <c r="S15" s="31">
        <f>IF('Órdenes según Instancia'!AE15=0,"-",('Órdenes según Instancia'!K15/'Órdenes según Instancia'!AE15))</f>
        <v>0</v>
      </c>
      <c r="T15" s="31">
        <f>IF('Órdenes según Instancia'!AE15=0,"-",('Órdenes según Instancia'!P15/'Órdenes según Instancia'!AE15))</f>
        <v>0</v>
      </c>
      <c r="U15" s="31">
        <f>IF('Órdenes según Instancia'!AE15=0,"-",('Órdenes según Instancia'!U15/('Órdenes según Instancia'!AE15)))</f>
        <v>0</v>
      </c>
      <c r="V15" s="31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199</v>
      </c>
      <c r="C16" s="31">
        <f>IF('Órdenes según Instancia'!AB16=0,"-",('Órdenes según Instancia'!C16/'Órdenes según Instancia'!AB16))</f>
        <v>0.93534482758620685</v>
      </c>
      <c r="D16" s="31">
        <f>IF('Órdenes según Instancia'!AB16=0,"-",('Órdenes según Instancia'!H16/'Órdenes según Instancia'!AB16))</f>
        <v>0</v>
      </c>
      <c r="E16" s="31">
        <f>IF('Órdenes según Instancia'!AB16=0,"-",('Órdenes según Instancia'!M16/'Órdenes según Instancia'!AB16))</f>
        <v>6.4655172413793108E-2</v>
      </c>
      <c r="F16" s="31">
        <f>IF('Órdenes según Instancia'!AB16=0,"-",('Órdenes según Instancia'!R16/'Órdenes según Instancia'!AB16))</f>
        <v>0</v>
      </c>
      <c r="G16" s="31">
        <f>IF('Órdenes según Instancia'!AB16=0,"-",('Órdenes según Instancia'!W16/'Órdenes según Instancia'!AB16))</f>
        <v>0</v>
      </c>
      <c r="H16" s="31" t="str">
        <f>IF('Órdenes según Instancia'!AC16=0,"-",('Órdenes según Instancia'!D16/'Órdenes según Instancia'!AC16))</f>
        <v>-</v>
      </c>
      <c r="I16" s="31" t="str">
        <f>IF('Órdenes según Instancia'!AC16=0,"-",('Órdenes según Instancia'!I16/'Órdenes según Instancia'!AC16))</f>
        <v>-</v>
      </c>
      <c r="J16" s="31" t="str">
        <f>IF('Órdenes según Instancia'!AC16=0,"-",('Órdenes según Instancia'!N16/'Órdenes según Instancia'!AC16))</f>
        <v>-</v>
      </c>
      <c r="K16" s="31" t="str">
        <f>IF('Órdenes según Instancia'!AC16=0,"-",('Órdenes según Instancia'!S16/'Órdenes según Instancia'!AC16))</f>
        <v>-</v>
      </c>
      <c r="L16" s="31" t="str">
        <f>IF('Órdenes según Instancia'!AC16=0,"-",('Órdenes según Instancia'!X16/'Órdenes según Instancia'!AC16))</f>
        <v>-</v>
      </c>
      <c r="M16" s="31">
        <f>IF('Órdenes según Instancia'!AD16=0,"-",('Órdenes según Instancia'!E16/'Órdenes según Instancia'!AD16))</f>
        <v>0.94117647058823528</v>
      </c>
      <c r="N16" s="31">
        <f>IF('Órdenes según Instancia'!AD16=0,"-",('Órdenes según Instancia'!J16/'Órdenes según Instancia'!AD16))</f>
        <v>0</v>
      </c>
      <c r="O16" s="31">
        <f>IF('Órdenes según Instancia'!AD16=0,"-",('Órdenes según Instancia'!O16/'Órdenes según Instancia'!AD16))</f>
        <v>5.8823529411764705E-2</v>
      </c>
      <c r="P16" s="31">
        <f>IF('Órdenes según Instancia'!AD16=0,"-",('Órdenes según Instancia'!T16/'Órdenes según Instancia'!AD16))</f>
        <v>0</v>
      </c>
      <c r="Q16" s="31">
        <f>IF('Órdenes según Instancia'!AD16=0,"-",('Órdenes según Instancia'!Y16/'Órdenes según Instancia'!AD16))</f>
        <v>0</v>
      </c>
      <c r="R16" s="31">
        <f>IF('Órdenes según Instancia'!AE16=0,"-",('Órdenes según Instancia'!F16/'Órdenes según Instancia'!AE16))</f>
        <v>0.8928571428571429</v>
      </c>
      <c r="S16" s="31">
        <f>IF('Órdenes según Instancia'!AE16=0,"-",('Órdenes según Instancia'!K16/'Órdenes según Instancia'!AE16))</f>
        <v>0</v>
      </c>
      <c r="T16" s="31">
        <f>IF('Órdenes según Instancia'!AE16=0,"-",('Órdenes según Instancia'!P16/'Órdenes según Instancia'!AE16))</f>
        <v>0.10714285714285714</v>
      </c>
      <c r="U16" s="31">
        <f>IF('Órdenes según Instancia'!AE16=0,"-",('Órdenes según Instancia'!U16/('Órdenes según Instancia'!AE16)))</f>
        <v>0</v>
      </c>
      <c r="V16" s="31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200</v>
      </c>
      <c r="C17" s="31">
        <f>IF('Órdenes según Instancia'!AB17=0,"-",('Órdenes según Instancia'!C17/'Órdenes según Instancia'!AB17))</f>
        <v>1</v>
      </c>
      <c r="D17" s="31">
        <f>IF('Órdenes según Instancia'!AB17=0,"-",('Órdenes según Instancia'!H17/'Órdenes según Instancia'!AB17))</f>
        <v>0</v>
      </c>
      <c r="E17" s="31">
        <f>IF('Órdenes según Instancia'!AB17=0,"-",('Órdenes según Instancia'!M17/'Órdenes según Instancia'!AB17))</f>
        <v>0</v>
      </c>
      <c r="F17" s="31">
        <f>IF('Órdenes según Instancia'!AB17=0,"-",('Órdenes según Instancia'!R17/'Órdenes según Instancia'!AB17))</f>
        <v>0</v>
      </c>
      <c r="G17" s="31">
        <f>IF('Órdenes según Instancia'!AB17=0,"-",('Órdenes según Instancia'!W17/'Órdenes según Instancia'!AB17))</f>
        <v>0</v>
      </c>
      <c r="H17" s="31" t="str">
        <f>IF('Órdenes según Instancia'!AC17=0,"-",('Órdenes según Instancia'!D17/'Órdenes según Instancia'!AC17))</f>
        <v>-</v>
      </c>
      <c r="I17" s="31" t="str">
        <f>IF('Órdenes según Instancia'!AC17=0,"-",('Órdenes según Instancia'!I17/'Órdenes según Instancia'!AC17))</f>
        <v>-</v>
      </c>
      <c r="J17" s="31" t="str">
        <f>IF('Órdenes según Instancia'!AC17=0,"-",('Órdenes según Instancia'!N17/'Órdenes según Instancia'!AC17))</f>
        <v>-</v>
      </c>
      <c r="K17" s="31" t="str">
        <f>IF('Órdenes según Instancia'!AC17=0,"-",('Órdenes según Instancia'!S17/'Órdenes según Instancia'!AC17))</f>
        <v>-</v>
      </c>
      <c r="L17" s="31" t="str">
        <f>IF('Órdenes según Instancia'!AC17=0,"-",('Órdenes según Instancia'!X17/'Órdenes según Instancia'!AC17))</f>
        <v>-</v>
      </c>
      <c r="M17" s="31">
        <f>IF('Órdenes según Instancia'!AD17=0,"-",('Órdenes según Instancia'!E17/'Órdenes según Instancia'!AD17))</f>
        <v>1</v>
      </c>
      <c r="N17" s="31">
        <f>IF('Órdenes según Instancia'!AD17=0,"-",('Órdenes según Instancia'!J17/'Órdenes según Instancia'!AD17))</f>
        <v>0</v>
      </c>
      <c r="O17" s="31">
        <f>IF('Órdenes según Instancia'!AD17=0,"-",('Órdenes según Instancia'!O17/'Órdenes según Instancia'!AD17))</f>
        <v>0</v>
      </c>
      <c r="P17" s="31">
        <f>IF('Órdenes según Instancia'!AD17=0,"-",('Órdenes según Instancia'!T17/'Órdenes según Instancia'!AD17))</f>
        <v>0</v>
      </c>
      <c r="Q17" s="31">
        <f>IF('Órdenes según Instancia'!AD17=0,"-",('Órdenes según Instancia'!Y17/'Órdenes según Instancia'!AD17))</f>
        <v>0</v>
      </c>
      <c r="R17" s="31">
        <f>IF('Órdenes según Instancia'!AE17=0,"-",('Órdenes según Instancia'!F17/'Órdenes según Instancia'!AE17))</f>
        <v>1</v>
      </c>
      <c r="S17" s="31">
        <f>IF('Órdenes según Instancia'!AE17=0,"-",('Órdenes según Instancia'!K17/'Órdenes según Instancia'!AE17))</f>
        <v>0</v>
      </c>
      <c r="T17" s="31">
        <f>IF('Órdenes según Instancia'!AE17=0,"-",('Órdenes según Instancia'!P17/'Órdenes según Instancia'!AE17))</f>
        <v>0</v>
      </c>
      <c r="U17" s="31">
        <f>IF('Órdenes según Instancia'!AE17=0,"-",('Órdenes según Instancia'!U17/('Órdenes según Instancia'!AE17)))</f>
        <v>0</v>
      </c>
      <c r="V17" s="31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201</v>
      </c>
      <c r="C18" s="31">
        <f>IF('Órdenes según Instancia'!AB18=0,"-",('Órdenes según Instancia'!C18/'Órdenes según Instancia'!AB18))</f>
        <v>0.77272727272727271</v>
      </c>
      <c r="D18" s="31">
        <f>IF('Órdenes según Instancia'!AB18=0,"-",('Órdenes según Instancia'!H18/'Órdenes según Instancia'!AB18))</f>
        <v>0</v>
      </c>
      <c r="E18" s="31">
        <f>IF('Órdenes según Instancia'!AB18=0,"-",('Órdenes según Instancia'!M18/'Órdenes según Instancia'!AB18))</f>
        <v>0.1115702479338843</v>
      </c>
      <c r="F18" s="31">
        <f>IF('Órdenes según Instancia'!AB18=0,"-",('Órdenes según Instancia'!R18/'Órdenes según Instancia'!AB18))</f>
        <v>0.11570247933884298</v>
      </c>
      <c r="G18" s="31">
        <f>IF('Órdenes según Instancia'!AB18=0,"-",('Órdenes según Instancia'!W18/'Órdenes según Instancia'!AB18))</f>
        <v>0</v>
      </c>
      <c r="H18" s="31" t="str">
        <f>IF('Órdenes según Instancia'!AC18=0,"-",('Órdenes según Instancia'!D18/'Órdenes según Instancia'!AC18))</f>
        <v>-</v>
      </c>
      <c r="I18" s="31" t="str">
        <f>IF('Órdenes según Instancia'!AC18=0,"-",('Órdenes según Instancia'!I18/'Órdenes según Instancia'!AC18))</f>
        <v>-</v>
      </c>
      <c r="J18" s="31" t="str">
        <f>IF('Órdenes según Instancia'!AC18=0,"-",('Órdenes según Instancia'!N18/'Órdenes según Instancia'!AC18))</f>
        <v>-</v>
      </c>
      <c r="K18" s="31" t="str">
        <f>IF('Órdenes según Instancia'!AC18=0,"-",('Órdenes según Instancia'!S18/'Órdenes según Instancia'!AC18))</f>
        <v>-</v>
      </c>
      <c r="L18" s="31" t="str">
        <f>IF('Órdenes según Instancia'!AC18=0,"-",('Órdenes según Instancia'!X18/'Órdenes según Instancia'!AC18))</f>
        <v>-</v>
      </c>
      <c r="M18" s="31">
        <f>IF('Órdenes según Instancia'!AD18=0,"-",('Órdenes según Instancia'!E18/'Órdenes según Instancia'!AD18))</f>
        <v>0.77272727272727271</v>
      </c>
      <c r="N18" s="31">
        <f>IF('Órdenes según Instancia'!AD18=0,"-",('Órdenes según Instancia'!J18/'Órdenes según Instancia'!AD18))</f>
        <v>0</v>
      </c>
      <c r="O18" s="31">
        <f>IF('Órdenes según Instancia'!AD18=0,"-",('Órdenes según Instancia'!O18/'Órdenes según Instancia'!AD18))</f>
        <v>0.1115702479338843</v>
      </c>
      <c r="P18" s="31">
        <f>IF('Órdenes según Instancia'!AD18=0,"-",('Órdenes según Instancia'!T18/'Órdenes según Instancia'!AD18))</f>
        <v>0.11570247933884298</v>
      </c>
      <c r="Q18" s="31">
        <f>IF('Órdenes según Instancia'!AD18=0,"-",('Órdenes según Instancia'!Y18/'Órdenes según Instancia'!AD18))</f>
        <v>0</v>
      </c>
      <c r="R18" s="31" t="str">
        <f>IF('Órdenes según Instancia'!AE18=0,"-",('Órdenes según Instancia'!F18/'Órdenes según Instancia'!AE18))</f>
        <v>-</v>
      </c>
      <c r="S18" s="31" t="str">
        <f>IF('Órdenes según Instancia'!AE18=0,"-",('Órdenes según Instancia'!K18/'Órdenes según Instancia'!AE18))</f>
        <v>-</v>
      </c>
      <c r="T18" s="31" t="str">
        <f>IF('Órdenes según Instancia'!AE18=0,"-",('Órdenes según Instancia'!P18/'Órdenes según Instancia'!AE18))</f>
        <v>-</v>
      </c>
      <c r="U18" s="31" t="str">
        <f>IF('Órdenes según Instancia'!AE18=0,"-",('Órdenes según Instancia'!U18/('Órdenes según Instancia'!AE18)))</f>
        <v>-</v>
      </c>
      <c r="V18" s="31" t="str">
        <f>IF('Órdenes según Instancia'!AE18=0,"-",('Órdenes según Instancia'!Z18/'Órdenes según Instancia'!AE18))</f>
        <v>-</v>
      </c>
    </row>
    <row r="19" spans="2:22" ht="20.100000000000001" customHeight="1" thickBot="1" x14ac:dyDescent="0.25">
      <c r="B19" s="4" t="s">
        <v>202</v>
      </c>
      <c r="C19" s="31">
        <f>IF('Órdenes según Instancia'!AB19=0,"-",('Órdenes según Instancia'!C19/'Órdenes según Instancia'!AB19))</f>
        <v>1</v>
      </c>
      <c r="D19" s="31">
        <f>IF('Órdenes según Instancia'!AB19=0,"-",('Órdenes según Instancia'!H19/'Órdenes según Instancia'!AB19))</f>
        <v>0</v>
      </c>
      <c r="E19" s="31">
        <f>IF('Órdenes según Instancia'!AB19=0,"-",('Órdenes según Instancia'!M19/'Órdenes según Instancia'!AB19))</f>
        <v>0</v>
      </c>
      <c r="F19" s="31">
        <f>IF('Órdenes según Instancia'!AB19=0,"-",('Órdenes según Instancia'!R19/'Órdenes según Instancia'!AB19))</f>
        <v>0</v>
      </c>
      <c r="G19" s="31">
        <f>IF('Órdenes según Instancia'!AB19=0,"-",('Órdenes según Instancia'!W19/'Órdenes según Instancia'!AB19))</f>
        <v>0</v>
      </c>
      <c r="H19" s="31" t="str">
        <f>IF('Órdenes según Instancia'!AC19=0,"-",('Órdenes según Instancia'!D19/'Órdenes según Instancia'!AC19))</f>
        <v>-</v>
      </c>
      <c r="I19" s="31" t="str">
        <f>IF('Órdenes según Instancia'!AC19=0,"-",('Órdenes según Instancia'!I19/'Órdenes según Instancia'!AC19))</f>
        <v>-</v>
      </c>
      <c r="J19" s="31" t="str">
        <f>IF('Órdenes según Instancia'!AC19=0,"-",('Órdenes según Instancia'!N19/'Órdenes según Instancia'!AC19))</f>
        <v>-</v>
      </c>
      <c r="K19" s="31" t="str">
        <f>IF('Órdenes según Instancia'!AC19=0,"-",('Órdenes según Instancia'!S19/'Órdenes según Instancia'!AC19))</f>
        <v>-</v>
      </c>
      <c r="L19" s="31" t="str">
        <f>IF('Órdenes según Instancia'!AC19=0,"-",('Órdenes según Instancia'!X19/'Órdenes según Instancia'!AC19))</f>
        <v>-</v>
      </c>
      <c r="M19" s="31">
        <f>IF('Órdenes según Instancia'!AD19=0,"-",('Órdenes según Instancia'!E19/'Órdenes según Instancia'!AD19))</f>
        <v>1</v>
      </c>
      <c r="N19" s="31">
        <f>IF('Órdenes según Instancia'!AD19=0,"-",('Órdenes según Instancia'!J19/'Órdenes según Instancia'!AD19))</f>
        <v>0</v>
      </c>
      <c r="O19" s="31">
        <f>IF('Órdenes según Instancia'!AD19=0,"-",('Órdenes según Instancia'!O19/'Órdenes según Instancia'!AD19))</f>
        <v>0</v>
      </c>
      <c r="P19" s="31">
        <f>IF('Órdenes según Instancia'!AD19=0,"-",('Órdenes según Instancia'!T19/'Órdenes según Instancia'!AD19))</f>
        <v>0</v>
      </c>
      <c r="Q19" s="31">
        <f>IF('Órdenes según Instancia'!AD19=0,"-",('Órdenes según Instancia'!Y19/'Órdenes según Instancia'!AD19))</f>
        <v>0</v>
      </c>
      <c r="R19" s="31">
        <f>IF('Órdenes según Instancia'!AE19=0,"-",('Órdenes según Instancia'!F19/'Órdenes según Instancia'!AE19))</f>
        <v>1</v>
      </c>
      <c r="S19" s="31">
        <f>IF('Órdenes según Instancia'!AE19=0,"-",('Órdenes según Instancia'!K19/'Órdenes según Instancia'!AE19))</f>
        <v>0</v>
      </c>
      <c r="T19" s="31">
        <f>IF('Órdenes según Instancia'!AE19=0,"-",('Órdenes según Instancia'!P19/'Órdenes según Instancia'!AE19))</f>
        <v>0</v>
      </c>
      <c r="U19" s="31">
        <f>IF('Órdenes según Instancia'!AE19=0,"-",('Órdenes según Instancia'!U19/('Órdenes según Instancia'!AE19)))</f>
        <v>0</v>
      </c>
      <c r="V19" s="31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203</v>
      </c>
      <c r="C20" s="31">
        <f>IF('Órdenes según Instancia'!AB20=0,"-",('Órdenes según Instancia'!C20/'Órdenes según Instancia'!AB20))</f>
        <v>0.96039603960396036</v>
      </c>
      <c r="D20" s="31">
        <f>IF('Órdenes según Instancia'!AB20=0,"-",('Órdenes según Instancia'!H20/'Órdenes según Instancia'!AB20))</f>
        <v>0</v>
      </c>
      <c r="E20" s="31">
        <f>IF('Órdenes según Instancia'!AB20=0,"-",('Órdenes según Instancia'!M20/'Órdenes según Instancia'!AB20))</f>
        <v>3.9603960396039604E-2</v>
      </c>
      <c r="F20" s="31">
        <f>IF('Órdenes según Instancia'!AB20=0,"-",('Órdenes según Instancia'!R20/'Órdenes según Instancia'!AB20))</f>
        <v>0</v>
      </c>
      <c r="G20" s="31">
        <f>IF('Órdenes según Instancia'!AB20=0,"-",('Órdenes según Instancia'!W20/'Órdenes según Instancia'!AB20))</f>
        <v>0</v>
      </c>
      <c r="H20" s="31" t="str">
        <f>IF('Órdenes según Instancia'!AC20=0,"-",('Órdenes según Instancia'!D20/'Órdenes según Instancia'!AC20))</f>
        <v>-</v>
      </c>
      <c r="I20" s="31" t="str">
        <f>IF('Órdenes según Instancia'!AC20=0,"-",('Órdenes según Instancia'!I20/'Órdenes según Instancia'!AC20))</f>
        <v>-</v>
      </c>
      <c r="J20" s="31" t="str">
        <f>IF('Órdenes según Instancia'!AC20=0,"-",('Órdenes según Instancia'!N20/'Órdenes según Instancia'!AC20))</f>
        <v>-</v>
      </c>
      <c r="K20" s="31" t="str">
        <f>IF('Órdenes según Instancia'!AC20=0,"-",('Órdenes según Instancia'!S20/'Órdenes según Instancia'!AC20))</f>
        <v>-</v>
      </c>
      <c r="L20" s="31" t="str">
        <f>IF('Órdenes según Instancia'!AC20=0,"-",('Órdenes según Instancia'!X20/'Órdenes según Instancia'!AC20))</f>
        <v>-</v>
      </c>
      <c r="M20" s="31">
        <f>IF('Órdenes según Instancia'!AD20=0,"-",('Órdenes según Instancia'!E20/'Órdenes según Instancia'!AD20))</f>
        <v>0.95061728395061729</v>
      </c>
      <c r="N20" s="31">
        <f>IF('Órdenes según Instancia'!AD20=0,"-",('Órdenes según Instancia'!J20/'Órdenes según Instancia'!AD20))</f>
        <v>0</v>
      </c>
      <c r="O20" s="31">
        <f>IF('Órdenes según Instancia'!AD20=0,"-",('Órdenes según Instancia'!O20/'Órdenes según Instancia'!AD20))</f>
        <v>4.9382716049382713E-2</v>
      </c>
      <c r="P20" s="31">
        <f>IF('Órdenes según Instancia'!AD20=0,"-",('Órdenes según Instancia'!T20/'Órdenes según Instancia'!AD20))</f>
        <v>0</v>
      </c>
      <c r="Q20" s="31">
        <f>IF('Órdenes según Instancia'!AD20=0,"-",('Órdenes según Instancia'!Y20/'Órdenes según Instancia'!AD20))</f>
        <v>0</v>
      </c>
      <c r="R20" s="31">
        <f>IF('Órdenes según Instancia'!AE20=0,"-",('Órdenes según Instancia'!F20/'Órdenes según Instancia'!AE20))</f>
        <v>1</v>
      </c>
      <c r="S20" s="31">
        <f>IF('Órdenes según Instancia'!AE20=0,"-",('Órdenes según Instancia'!K20/'Órdenes según Instancia'!AE20))</f>
        <v>0</v>
      </c>
      <c r="T20" s="31">
        <f>IF('Órdenes según Instancia'!AE20=0,"-",('Órdenes según Instancia'!P20/'Órdenes según Instancia'!AE20))</f>
        <v>0</v>
      </c>
      <c r="U20" s="31">
        <f>IF('Órdenes según Instancia'!AE20=0,"-",('Órdenes según Instancia'!U20/('Órdenes según Instancia'!AE20)))</f>
        <v>0</v>
      </c>
      <c r="V20" s="31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204</v>
      </c>
      <c r="C21" s="31">
        <f>IF('Órdenes según Instancia'!AB21=0,"-",('Órdenes según Instancia'!C21/'Órdenes según Instancia'!AB21))</f>
        <v>0.99722222222222223</v>
      </c>
      <c r="D21" s="31">
        <f>IF('Órdenes según Instancia'!AB21=0,"-",('Órdenes según Instancia'!H21/'Órdenes según Instancia'!AB21))</f>
        <v>0</v>
      </c>
      <c r="E21" s="31">
        <f>IF('Órdenes según Instancia'!AB21=0,"-",('Órdenes según Instancia'!M21/'Órdenes según Instancia'!AB21))</f>
        <v>2.7777777777777779E-3</v>
      </c>
      <c r="F21" s="31">
        <f>IF('Órdenes según Instancia'!AB21=0,"-",('Órdenes según Instancia'!R21/'Órdenes según Instancia'!AB21))</f>
        <v>0</v>
      </c>
      <c r="G21" s="31">
        <f>IF('Órdenes según Instancia'!AB21=0,"-",('Órdenes según Instancia'!W21/'Órdenes según Instancia'!AB21))</f>
        <v>0</v>
      </c>
      <c r="H21" s="31" t="str">
        <f>IF('Órdenes según Instancia'!AC21=0,"-",('Órdenes según Instancia'!D21/'Órdenes según Instancia'!AC21))</f>
        <v>-</v>
      </c>
      <c r="I21" s="31" t="str">
        <f>IF('Órdenes según Instancia'!AC21=0,"-",('Órdenes según Instancia'!I21/'Órdenes según Instancia'!AC21))</f>
        <v>-</v>
      </c>
      <c r="J21" s="31" t="str">
        <f>IF('Órdenes según Instancia'!AC21=0,"-",('Órdenes según Instancia'!N21/'Órdenes según Instancia'!AC21))</f>
        <v>-</v>
      </c>
      <c r="K21" s="31" t="str">
        <f>IF('Órdenes según Instancia'!AC21=0,"-",('Órdenes según Instancia'!S21/'Órdenes según Instancia'!AC21))</f>
        <v>-</v>
      </c>
      <c r="L21" s="31" t="str">
        <f>IF('Órdenes según Instancia'!AC21=0,"-",('Órdenes según Instancia'!X21/'Órdenes según Instancia'!AC21))</f>
        <v>-</v>
      </c>
      <c r="M21" s="31">
        <f>IF('Órdenes según Instancia'!AD21=0,"-",('Órdenes según Instancia'!E21/'Órdenes según Instancia'!AD21))</f>
        <v>0.99616858237547889</v>
      </c>
      <c r="N21" s="31">
        <f>IF('Órdenes según Instancia'!AD21=0,"-",('Órdenes según Instancia'!J21/'Órdenes según Instancia'!AD21))</f>
        <v>0</v>
      </c>
      <c r="O21" s="31">
        <f>IF('Órdenes según Instancia'!AD21=0,"-",('Órdenes según Instancia'!O21/'Órdenes según Instancia'!AD21))</f>
        <v>3.8314176245210726E-3</v>
      </c>
      <c r="P21" s="31">
        <f>IF('Órdenes según Instancia'!AD21=0,"-",('Órdenes según Instancia'!T21/'Órdenes según Instancia'!AD21))</f>
        <v>0</v>
      </c>
      <c r="Q21" s="31">
        <f>IF('Órdenes según Instancia'!AD21=0,"-",('Órdenes según Instancia'!Y21/'Órdenes según Instancia'!AD21))</f>
        <v>0</v>
      </c>
      <c r="R21" s="31">
        <f>IF('Órdenes según Instancia'!AE21=0,"-",('Órdenes según Instancia'!F21/'Órdenes según Instancia'!AE21))</f>
        <v>1</v>
      </c>
      <c r="S21" s="31">
        <f>IF('Órdenes según Instancia'!AE21=0,"-",('Órdenes según Instancia'!K21/'Órdenes según Instancia'!AE21))</f>
        <v>0</v>
      </c>
      <c r="T21" s="31">
        <f>IF('Órdenes según Instancia'!AE21=0,"-",('Órdenes según Instancia'!P21/'Órdenes según Instancia'!AE21))</f>
        <v>0</v>
      </c>
      <c r="U21" s="31">
        <f>IF('Órdenes según Instancia'!AE21=0,"-",('Órdenes según Instancia'!U21/('Órdenes según Instancia'!AE21)))</f>
        <v>0</v>
      </c>
      <c r="V21" s="31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205</v>
      </c>
      <c r="C22" s="31">
        <f>IF('Órdenes según Instancia'!AB22=0,"-",('Órdenes según Instancia'!C22/'Órdenes según Instancia'!AB22))</f>
        <v>0.99019607843137258</v>
      </c>
      <c r="D22" s="31">
        <f>IF('Órdenes según Instancia'!AB22=0,"-",('Órdenes según Instancia'!H22/'Órdenes según Instancia'!AB22))</f>
        <v>0</v>
      </c>
      <c r="E22" s="31">
        <f>IF('Órdenes según Instancia'!AB22=0,"-",('Órdenes según Instancia'!M22/'Órdenes según Instancia'!AB22))</f>
        <v>9.8039215686274508E-3</v>
      </c>
      <c r="F22" s="31">
        <f>IF('Órdenes según Instancia'!AB22=0,"-",('Órdenes según Instancia'!R22/'Órdenes según Instancia'!AB22))</f>
        <v>0</v>
      </c>
      <c r="G22" s="31">
        <f>IF('Órdenes según Instancia'!AB22=0,"-",('Órdenes según Instancia'!W22/'Órdenes según Instancia'!AB22))</f>
        <v>0</v>
      </c>
      <c r="H22" s="31">
        <f>IF('Órdenes según Instancia'!AC22=0,"-",('Órdenes según Instancia'!D22/'Órdenes según Instancia'!AC22))</f>
        <v>1</v>
      </c>
      <c r="I22" s="31">
        <f>IF('Órdenes según Instancia'!AC22=0,"-",('Órdenes según Instancia'!I22/'Órdenes según Instancia'!AC22))</f>
        <v>0</v>
      </c>
      <c r="J22" s="31">
        <f>IF('Órdenes según Instancia'!AC22=0,"-",('Órdenes según Instancia'!N22/'Órdenes según Instancia'!AC22))</f>
        <v>0</v>
      </c>
      <c r="K22" s="31">
        <f>IF('Órdenes según Instancia'!AC22=0,"-",('Órdenes según Instancia'!S22/'Órdenes según Instancia'!AC22))</f>
        <v>0</v>
      </c>
      <c r="L22" s="31">
        <f>IF('Órdenes según Instancia'!AC22=0,"-",('Órdenes según Instancia'!X22/'Órdenes según Instancia'!AC22))</f>
        <v>0</v>
      </c>
      <c r="M22" s="31">
        <f>IF('Órdenes según Instancia'!AD22=0,"-",('Órdenes según Instancia'!E22/'Órdenes según Instancia'!AD22))</f>
        <v>0.98015873015873012</v>
      </c>
      <c r="N22" s="31">
        <f>IF('Órdenes según Instancia'!AD22=0,"-",('Órdenes según Instancia'!J22/'Órdenes según Instancia'!AD22))</f>
        <v>0</v>
      </c>
      <c r="O22" s="31">
        <f>IF('Órdenes según Instancia'!AD22=0,"-",('Órdenes según Instancia'!O22/'Órdenes según Instancia'!AD22))</f>
        <v>1.984126984126984E-2</v>
      </c>
      <c r="P22" s="31">
        <f>IF('Órdenes según Instancia'!AD22=0,"-",('Órdenes según Instancia'!T22/'Órdenes según Instancia'!AD22))</f>
        <v>0</v>
      </c>
      <c r="Q22" s="31">
        <f>IF('Órdenes según Instancia'!AD22=0,"-",('Órdenes según Instancia'!Y22/'Órdenes según Instancia'!AD22))</f>
        <v>0</v>
      </c>
      <c r="R22" s="31">
        <f>IF('Órdenes según Instancia'!AE22=0,"-",('Órdenes según Instancia'!F22/'Órdenes según Instancia'!AE22))</f>
        <v>1</v>
      </c>
      <c r="S22" s="31">
        <f>IF('Órdenes según Instancia'!AE22=0,"-",('Órdenes según Instancia'!K22/'Órdenes según Instancia'!AE22))</f>
        <v>0</v>
      </c>
      <c r="T22" s="31">
        <f>IF('Órdenes según Instancia'!AE22=0,"-",('Órdenes según Instancia'!P22/'Órdenes según Instancia'!AE22))</f>
        <v>0</v>
      </c>
      <c r="U22" s="31">
        <f>IF('Órdenes según Instancia'!AE22=0,"-",('Órdenes según Instancia'!U22/('Órdenes según Instancia'!AE22)))</f>
        <v>0</v>
      </c>
      <c r="V22" s="31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206</v>
      </c>
      <c r="C23" s="31">
        <f>IF('Órdenes según Instancia'!AB23=0,"-",('Órdenes según Instancia'!C23/'Órdenes según Instancia'!AB23))</f>
        <v>1</v>
      </c>
      <c r="D23" s="31">
        <f>IF('Órdenes según Instancia'!AB23=0,"-",('Órdenes según Instancia'!H23/'Órdenes según Instancia'!AB23))</f>
        <v>0</v>
      </c>
      <c r="E23" s="31">
        <f>IF('Órdenes según Instancia'!AB23=0,"-",('Órdenes según Instancia'!M23/'Órdenes según Instancia'!AB23))</f>
        <v>0</v>
      </c>
      <c r="F23" s="31">
        <f>IF('Órdenes según Instancia'!AB23=0,"-",('Órdenes según Instancia'!R23/'Órdenes según Instancia'!AB23))</f>
        <v>0</v>
      </c>
      <c r="G23" s="31">
        <f>IF('Órdenes según Instancia'!AB23=0,"-",('Órdenes según Instancia'!W23/'Órdenes según Instancia'!AB23))</f>
        <v>0</v>
      </c>
      <c r="H23" s="31" t="str">
        <f>IF('Órdenes según Instancia'!AC23=0,"-",('Órdenes según Instancia'!D23/'Órdenes según Instancia'!AC23))</f>
        <v>-</v>
      </c>
      <c r="I23" s="31" t="str">
        <f>IF('Órdenes según Instancia'!AC23=0,"-",('Órdenes según Instancia'!I23/'Órdenes según Instancia'!AC23))</f>
        <v>-</v>
      </c>
      <c r="J23" s="31" t="str">
        <f>IF('Órdenes según Instancia'!AC23=0,"-",('Órdenes según Instancia'!N23/'Órdenes según Instancia'!AC23))</f>
        <v>-</v>
      </c>
      <c r="K23" s="31" t="str">
        <f>IF('Órdenes según Instancia'!AC23=0,"-",('Órdenes según Instancia'!S23/'Órdenes según Instancia'!AC23))</f>
        <v>-</v>
      </c>
      <c r="L23" s="31" t="str">
        <f>IF('Órdenes según Instancia'!AC23=0,"-",('Órdenes según Instancia'!X23/'Órdenes según Instancia'!AC23))</f>
        <v>-</v>
      </c>
      <c r="M23" s="31">
        <f>IF('Órdenes según Instancia'!AD23=0,"-",('Órdenes según Instancia'!E23/'Órdenes según Instancia'!AD23))</f>
        <v>1</v>
      </c>
      <c r="N23" s="31">
        <f>IF('Órdenes según Instancia'!AD23=0,"-",('Órdenes según Instancia'!J23/'Órdenes según Instancia'!AD23))</f>
        <v>0</v>
      </c>
      <c r="O23" s="31">
        <f>IF('Órdenes según Instancia'!AD23=0,"-",('Órdenes según Instancia'!O23/'Órdenes según Instancia'!AD23))</f>
        <v>0</v>
      </c>
      <c r="P23" s="31">
        <f>IF('Órdenes según Instancia'!AD23=0,"-",('Órdenes según Instancia'!T23/'Órdenes según Instancia'!AD23))</f>
        <v>0</v>
      </c>
      <c r="Q23" s="31">
        <f>IF('Órdenes según Instancia'!AD23=0,"-",('Órdenes según Instancia'!Y23/'Órdenes según Instancia'!AD23))</f>
        <v>0</v>
      </c>
      <c r="R23" s="31">
        <f>IF('Órdenes según Instancia'!AE23=0,"-",('Órdenes según Instancia'!F23/'Órdenes según Instancia'!AE23))</f>
        <v>1</v>
      </c>
      <c r="S23" s="31">
        <f>IF('Órdenes según Instancia'!AE23=0,"-",('Órdenes según Instancia'!K23/'Órdenes según Instancia'!AE23))</f>
        <v>0</v>
      </c>
      <c r="T23" s="31">
        <f>IF('Órdenes según Instancia'!AE23=0,"-",('Órdenes según Instancia'!P23/'Órdenes según Instancia'!AE23))</f>
        <v>0</v>
      </c>
      <c r="U23" s="31">
        <f>IF('Órdenes según Instancia'!AE23=0,"-",('Órdenes según Instancia'!U23/('Órdenes según Instancia'!AE23)))</f>
        <v>0</v>
      </c>
      <c r="V23" s="31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207</v>
      </c>
      <c r="C24" s="31">
        <f>IF('Órdenes según Instancia'!AB24=0,"-",('Órdenes según Instancia'!C24/'Órdenes según Instancia'!AB24))</f>
        <v>1</v>
      </c>
      <c r="D24" s="31">
        <f>IF('Órdenes según Instancia'!AB24=0,"-",('Órdenes según Instancia'!H24/'Órdenes según Instancia'!AB24))</f>
        <v>0</v>
      </c>
      <c r="E24" s="31">
        <f>IF('Órdenes según Instancia'!AB24=0,"-",('Órdenes según Instancia'!M24/'Órdenes según Instancia'!AB24))</f>
        <v>0</v>
      </c>
      <c r="F24" s="31">
        <f>IF('Órdenes según Instancia'!AB24=0,"-",('Órdenes según Instancia'!R24/'Órdenes según Instancia'!AB24))</f>
        <v>0</v>
      </c>
      <c r="G24" s="31">
        <f>IF('Órdenes según Instancia'!AB24=0,"-",('Órdenes según Instancia'!W24/'Órdenes según Instancia'!AB24))</f>
        <v>0</v>
      </c>
      <c r="H24" s="31" t="str">
        <f>IF('Órdenes según Instancia'!AC24=0,"-",('Órdenes según Instancia'!D24/'Órdenes según Instancia'!AC24))</f>
        <v>-</v>
      </c>
      <c r="I24" s="31" t="str">
        <f>IF('Órdenes según Instancia'!AC24=0,"-",('Órdenes según Instancia'!I24/'Órdenes según Instancia'!AC24))</f>
        <v>-</v>
      </c>
      <c r="J24" s="31" t="str">
        <f>IF('Órdenes según Instancia'!AC24=0,"-",('Órdenes según Instancia'!N24/'Órdenes según Instancia'!AC24))</f>
        <v>-</v>
      </c>
      <c r="K24" s="31" t="str">
        <f>IF('Órdenes según Instancia'!AC24=0,"-",('Órdenes según Instancia'!S24/'Órdenes según Instancia'!AC24))</f>
        <v>-</v>
      </c>
      <c r="L24" s="31" t="str">
        <f>IF('Órdenes según Instancia'!AC24=0,"-",('Órdenes según Instancia'!X24/'Órdenes según Instancia'!AC24))</f>
        <v>-</v>
      </c>
      <c r="M24" s="31">
        <f>IF('Órdenes según Instancia'!AD24=0,"-",('Órdenes según Instancia'!E24/'Órdenes según Instancia'!AD24))</f>
        <v>1</v>
      </c>
      <c r="N24" s="31">
        <f>IF('Órdenes según Instancia'!AD24=0,"-",('Órdenes según Instancia'!J24/'Órdenes según Instancia'!AD24))</f>
        <v>0</v>
      </c>
      <c r="O24" s="31">
        <f>IF('Órdenes según Instancia'!AD24=0,"-",('Órdenes según Instancia'!O24/'Órdenes según Instancia'!AD24))</f>
        <v>0</v>
      </c>
      <c r="P24" s="31">
        <f>IF('Órdenes según Instancia'!AD24=0,"-",('Órdenes según Instancia'!T24/'Órdenes según Instancia'!AD24))</f>
        <v>0</v>
      </c>
      <c r="Q24" s="31">
        <f>IF('Órdenes según Instancia'!AD24=0,"-",('Órdenes según Instancia'!Y24/'Órdenes según Instancia'!AD24))</f>
        <v>0</v>
      </c>
      <c r="R24" s="31">
        <f>IF('Órdenes según Instancia'!AE24=0,"-",('Órdenes según Instancia'!F24/'Órdenes según Instancia'!AE24))</f>
        <v>1</v>
      </c>
      <c r="S24" s="31">
        <f>IF('Órdenes según Instancia'!AE24=0,"-",('Órdenes según Instancia'!K24/'Órdenes según Instancia'!AE24))</f>
        <v>0</v>
      </c>
      <c r="T24" s="31">
        <f>IF('Órdenes según Instancia'!AE24=0,"-",('Órdenes según Instancia'!P24/'Órdenes según Instancia'!AE24))</f>
        <v>0</v>
      </c>
      <c r="U24" s="31">
        <f>IF('Órdenes según Instancia'!AE24=0,"-",('Órdenes según Instancia'!U24/('Órdenes según Instancia'!AE24)))</f>
        <v>0</v>
      </c>
      <c r="V24" s="31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208</v>
      </c>
      <c r="C25" s="31">
        <f>IF('Órdenes según Instancia'!AB25=0,"-",('Órdenes según Instancia'!C25/'Órdenes según Instancia'!AB25))</f>
        <v>0.89637305699481862</v>
      </c>
      <c r="D25" s="31">
        <f>IF('Órdenes según Instancia'!AB25=0,"-",('Órdenes según Instancia'!H25/'Órdenes según Instancia'!AB25))</f>
        <v>0</v>
      </c>
      <c r="E25" s="31">
        <f>IF('Órdenes según Instancia'!AB25=0,"-",('Órdenes según Instancia'!M25/'Órdenes según Instancia'!AB25))</f>
        <v>4.6632124352331605E-2</v>
      </c>
      <c r="F25" s="31">
        <f>IF('Órdenes según Instancia'!AB25=0,"-",('Órdenes según Instancia'!R25/'Órdenes según Instancia'!AB25))</f>
        <v>5.6994818652849742E-2</v>
      </c>
      <c r="G25" s="31">
        <f>IF('Órdenes según Instancia'!AB25=0,"-",('Órdenes según Instancia'!W25/'Órdenes según Instancia'!AB25))</f>
        <v>0</v>
      </c>
      <c r="H25" s="31" t="str">
        <f>IF('Órdenes según Instancia'!AC25=0,"-",('Órdenes según Instancia'!D25/'Órdenes según Instancia'!AC25))</f>
        <v>-</v>
      </c>
      <c r="I25" s="31" t="str">
        <f>IF('Órdenes según Instancia'!AC25=0,"-",('Órdenes según Instancia'!I25/'Órdenes según Instancia'!AC25))</f>
        <v>-</v>
      </c>
      <c r="J25" s="31" t="str">
        <f>IF('Órdenes según Instancia'!AC25=0,"-",('Órdenes según Instancia'!N25/'Órdenes según Instancia'!AC25))</f>
        <v>-</v>
      </c>
      <c r="K25" s="31" t="str">
        <f>IF('Órdenes según Instancia'!AC25=0,"-",('Órdenes según Instancia'!S25/'Órdenes según Instancia'!AC25))</f>
        <v>-</v>
      </c>
      <c r="L25" s="31" t="str">
        <f>IF('Órdenes según Instancia'!AC25=0,"-",('Órdenes según Instancia'!X25/'Órdenes según Instancia'!AC25))</f>
        <v>-</v>
      </c>
      <c r="M25" s="31">
        <f>IF('Órdenes según Instancia'!AD25=0,"-",('Órdenes según Instancia'!E25/'Órdenes según Instancia'!AD25))</f>
        <v>0.87412587412587417</v>
      </c>
      <c r="N25" s="31">
        <f>IF('Órdenes según Instancia'!AD25=0,"-",('Órdenes según Instancia'!J25/'Órdenes según Instancia'!AD25))</f>
        <v>0</v>
      </c>
      <c r="O25" s="31">
        <f>IF('Órdenes según Instancia'!AD25=0,"-",('Órdenes según Instancia'!O25/'Órdenes según Instancia'!AD25))</f>
        <v>6.2937062937062943E-2</v>
      </c>
      <c r="P25" s="31">
        <f>IF('Órdenes según Instancia'!AD25=0,"-",('Órdenes según Instancia'!T25/'Órdenes según Instancia'!AD25))</f>
        <v>6.2937062937062943E-2</v>
      </c>
      <c r="Q25" s="31">
        <f>IF('Órdenes según Instancia'!AD25=0,"-",('Órdenes según Instancia'!Y25/'Órdenes según Instancia'!AD25))</f>
        <v>0</v>
      </c>
      <c r="R25" s="31">
        <f>IF('Órdenes según Instancia'!AE25=0,"-",('Órdenes según Instancia'!F25/'Órdenes según Instancia'!AE25))</f>
        <v>0.96</v>
      </c>
      <c r="S25" s="31">
        <f>IF('Órdenes según Instancia'!AE25=0,"-",('Órdenes según Instancia'!K25/'Órdenes según Instancia'!AE25))</f>
        <v>0</v>
      </c>
      <c r="T25" s="31">
        <f>IF('Órdenes según Instancia'!AE25=0,"-",('Órdenes según Instancia'!P25/'Órdenes según Instancia'!AE25))</f>
        <v>0</v>
      </c>
      <c r="U25" s="31">
        <f>IF('Órdenes según Instancia'!AE25=0,"-",('Órdenes según Instancia'!U25/('Órdenes según Instancia'!AE25)))</f>
        <v>0.04</v>
      </c>
      <c r="V25" s="31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209</v>
      </c>
      <c r="C26" s="31">
        <f>IF('Órdenes según Instancia'!AB26=0,"-",('Órdenes según Instancia'!C26/'Órdenes según Instancia'!AB26))</f>
        <v>0.99489795918367352</v>
      </c>
      <c r="D26" s="31">
        <f>IF('Órdenes según Instancia'!AB26=0,"-",('Órdenes según Instancia'!H26/'Órdenes según Instancia'!AB26))</f>
        <v>0</v>
      </c>
      <c r="E26" s="31">
        <f>IF('Órdenes según Instancia'!AB26=0,"-",('Órdenes según Instancia'!M26/'Órdenes según Instancia'!AB26))</f>
        <v>5.1020408163265302E-3</v>
      </c>
      <c r="F26" s="31">
        <f>IF('Órdenes según Instancia'!AB26=0,"-",('Órdenes según Instancia'!R26/'Órdenes según Instancia'!AB26))</f>
        <v>0</v>
      </c>
      <c r="G26" s="31">
        <f>IF('Órdenes según Instancia'!AB26=0,"-",('Órdenes según Instancia'!W26/'Órdenes según Instancia'!AB26))</f>
        <v>0</v>
      </c>
      <c r="H26" s="31" t="str">
        <f>IF('Órdenes según Instancia'!AC26=0,"-",('Órdenes según Instancia'!D26/'Órdenes según Instancia'!AC26))</f>
        <v>-</v>
      </c>
      <c r="I26" s="31" t="str">
        <f>IF('Órdenes según Instancia'!AC26=0,"-",('Órdenes según Instancia'!I26/'Órdenes según Instancia'!AC26))</f>
        <v>-</v>
      </c>
      <c r="J26" s="31" t="str">
        <f>IF('Órdenes según Instancia'!AC26=0,"-",('Órdenes según Instancia'!N26/'Órdenes según Instancia'!AC26))</f>
        <v>-</v>
      </c>
      <c r="K26" s="31" t="str">
        <f>IF('Órdenes según Instancia'!AC26=0,"-",('Órdenes según Instancia'!S26/'Órdenes según Instancia'!AC26))</f>
        <v>-</v>
      </c>
      <c r="L26" s="31" t="str">
        <f>IF('Órdenes según Instancia'!AC26=0,"-",('Órdenes según Instancia'!X26/'Órdenes según Instancia'!AC26))</f>
        <v>-</v>
      </c>
      <c r="M26" s="31">
        <f>IF('Órdenes según Instancia'!AD26=0,"-",('Órdenes según Instancia'!E26/'Órdenes según Instancia'!AD26))</f>
        <v>0.99305555555555558</v>
      </c>
      <c r="N26" s="31">
        <f>IF('Órdenes según Instancia'!AD26=0,"-",('Órdenes según Instancia'!J26/'Órdenes según Instancia'!AD26))</f>
        <v>0</v>
      </c>
      <c r="O26" s="31">
        <f>IF('Órdenes según Instancia'!AD26=0,"-",('Órdenes según Instancia'!O26/'Órdenes según Instancia'!AD26))</f>
        <v>6.9444444444444441E-3</v>
      </c>
      <c r="P26" s="31">
        <f>IF('Órdenes según Instancia'!AD26=0,"-",('Órdenes según Instancia'!T26/'Órdenes según Instancia'!AD26))</f>
        <v>0</v>
      </c>
      <c r="Q26" s="31">
        <f>IF('Órdenes según Instancia'!AD26=0,"-",('Órdenes según Instancia'!Y26/'Órdenes según Instancia'!AD26))</f>
        <v>0</v>
      </c>
      <c r="R26" s="31">
        <f>IF('Órdenes según Instancia'!AE26=0,"-",('Órdenes según Instancia'!F26/'Órdenes según Instancia'!AE26))</f>
        <v>1</v>
      </c>
      <c r="S26" s="31">
        <f>IF('Órdenes según Instancia'!AE26=0,"-",('Órdenes según Instancia'!K26/'Órdenes según Instancia'!AE26))</f>
        <v>0</v>
      </c>
      <c r="T26" s="31">
        <f>IF('Órdenes según Instancia'!AE26=0,"-",('Órdenes según Instancia'!P26/'Órdenes según Instancia'!AE26))</f>
        <v>0</v>
      </c>
      <c r="U26" s="31">
        <f>IF('Órdenes según Instancia'!AE26=0,"-",('Órdenes según Instancia'!U26/('Órdenes según Instancia'!AE26)))</f>
        <v>0</v>
      </c>
      <c r="V26" s="31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210</v>
      </c>
      <c r="C27" s="31">
        <f>IF('Órdenes según Instancia'!AB27=0,"-",('Órdenes según Instancia'!C27/'Órdenes según Instancia'!AB27))</f>
        <v>0.99088145896656532</v>
      </c>
      <c r="D27" s="31">
        <f>IF('Órdenes según Instancia'!AB27=0,"-",('Órdenes según Instancia'!H27/'Órdenes según Instancia'!AB27))</f>
        <v>3.0395136778115501E-3</v>
      </c>
      <c r="E27" s="31">
        <f>IF('Órdenes según Instancia'!AB27=0,"-",('Órdenes según Instancia'!M27/'Órdenes según Instancia'!AB27))</f>
        <v>6.0790273556231003E-3</v>
      </c>
      <c r="F27" s="31">
        <f>IF('Órdenes según Instancia'!AB27=0,"-",('Órdenes según Instancia'!R27/'Órdenes según Instancia'!AB27))</f>
        <v>0</v>
      </c>
      <c r="G27" s="31">
        <f>IF('Órdenes según Instancia'!AB27=0,"-",('Órdenes según Instancia'!W27/'Órdenes según Instancia'!AB27))</f>
        <v>0</v>
      </c>
      <c r="H27" s="31" t="str">
        <f>IF('Órdenes según Instancia'!AC27=0,"-",('Órdenes según Instancia'!D27/'Órdenes según Instancia'!AC27))</f>
        <v>-</v>
      </c>
      <c r="I27" s="31" t="str">
        <f>IF('Órdenes según Instancia'!AC27=0,"-",('Órdenes según Instancia'!I27/'Órdenes según Instancia'!AC27))</f>
        <v>-</v>
      </c>
      <c r="J27" s="31" t="str">
        <f>IF('Órdenes según Instancia'!AC27=0,"-",('Órdenes según Instancia'!N27/'Órdenes según Instancia'!AC27))</f>
        <v>-</v>
      </c>
      <c r="K27" s="31" t="str">
        <f>IF('Órdenes según Instancia'!AC27=0,"-",('Órdenes según Instancia'!S27/'Órdenes según Instancia'!AC27))</f>
        <v>-</v>
      </c>
      <c r="L27" s="31" t="str">
        <f>IF('Órdenes según Instancia'!AC27=0,"-",('Órdenes según Instancia'!X27/'Órdenes según Instancia'!AC27))</f>
        <v>-</v>
      </c>
      <c r="M27" s="31">
        <f>IF('Órdenes según Instancia'!AD27=0,"-",('Órdenes según Instancia'!E27/'Órdenes según Instancia'!AD27))</f>
        <v>0.98837209302325579</v>
      </c>
      <c r="N27" s="31">
        <f>IF('Órdenes según Instancia'!AD27=0,"-",('Órdenes según Instancia'!J27/'Órdenes según Instancia'!AD27))</f>
        <v>3.875968992248062E-3</v>
      </c>
      <c r="O27" s="31">
        <f>IF('Órdenes según Instancia'!AD27=0,"-",('Órdenes según Instancia'!O27/'Órdenes según Instancia'!AD27))</f>
        <v>7.7519379844961239E-3</v>
      </c>
      <c r="P27" s="31">
        <f>IF('Órdenes según Instancia'!AD27=0,"-",('Órdenes según Instancia'!T27/'Órdenes según Instancia'!AD27))</f>
        <v>0</v>
      </c>
      <c r="Q27" s="31">
        <f>IF('Órdenes según Instancia'!AD27=0,"-",('Órdenes según Instancia'!Y27/'Órdenes según Instancia'!AD27))</f>
        <v>0</v>
      </c>
      <c r="R27" s="31">
        <f>IF('Órdenes según Instancia'!AE27=0,"-",('Órdenes según Instancia'!F27/'Órdenes según Instancia'!AE27))</f>
        <v>1</v>
      </c>
      <c r="S27" s="31">
        <f>IF('Órdenes según Instancia'!AE27=0,"-",('Órdenes según Instancia'!K27/'Órdenes según Instancia'!AE27))</f>
        <v>0</v>
      </c>
      <c r="T27" s="31">
        <f>IF('Órdenes según Instancia'!AE27=0,"-",('Órdenes según Instancia'!P27/'Órdenes según Instancia'!AE27))</f>
        <v>0</v>
      </c>
      <c r="U27" s="31">
        <f>IF('Órdenes según Instancia'!AE27=0,"-",('Órdenes según Instancia'!U27/('Órdenes según Instancia'!AE27)))</f>
        <v>0</v>
      </c>
      <c r="V27" s="31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211</v>
      </c>
      <c r="C28" s="31">
        <f>IF('Órdenes según Instancia'!AB28=0,"-",('Órdenes según Instancia'!C28/'Órdenes según Instancia'!AB28))</f>
        <v>0.65384615384615385</v>
      </c>
      <c r="D28" s="31">
        <f>IF('Órdenes según Instancia'!AB28=0,"-",('Órdenes según Instancia'!H28/'Órdenes según Instancia'!AB28))</f>
        <v>2.197802197802198E-2</v>
      </c>
      <c r="E28" s="31">
        <f>IF('Órdenes según Instancia'!AB28=0,"-",('Órdenes según Instancia'!M28/'Órdenes según Instancia'!AB28))</f>
        <v>0.12637362637362637</v>
      </c>
      <c r="F28" s="31">
        <f>IF('Órdenes según Instancia'!AB28=0,"-",('Órdenes según Instancia'!R28/'Órdenes según Instancia'!AB28))</f>
        <v>0.18681318681318682</v>
      </c>
      <c r="G28" s="31">
        <f>IF('Órdenes según Instancia'!AB28=0,"-",('Órdenes según Instancia'!W28/'Órdenes según Instancia'!AB28))</f>
        <v>1.098901098901099E-2</v>
      </c>
      <c r="H28" s="31" t="str">
        <f>IF('Órdenes según Instancia'!AC28=0,"-",('Órdenes según Instancia'!D28/'Órdenes según Instancia'!AC28))</f>
        <v>-</v>
      </c>
      <c r="I28" s="31" t="str">
        <f>IF('Órdenes según Instancia'!AC28=0,"-",('Órdenes según Instancia'!I28/'Órdenes según Instancia'!AC28))</f>
        <v>-</v>
      </c>
      <c r="J28" s="31" t="str">
        <f>IF('Órdenes según Instancia'!AC28=0,"-",('Órdenes según Instancia'!N28/'Órdenes según Instancia'!AC28))</f>
        <v>-</v>
      </c>
      <c r="K28" s="31" t="str">
        <f>IF('Órdenes según Instancia'!AC28=0,"-",('Órdenes según Instancia'!S28/'Órdenes según Instancia'!AC28))</f>
        <v>-</v>
      </c>
      <c r="L28" s="31" t="str">
        <f>IF('Órdenes según Instancia'!AC28=0,"-",('Órdenes según Instancia'!X28/'Órdenes según Instancia'!AC28))</f>
        <v>-</v>
      </c>
      <c r="M28" s="31">
        <f>IF('Órdenes según Instancia'!AD28=0,"-",('Órdenes según Instancia'!E28/'Órdenes según Instancia'!AD28))</f>
        <v>0.64189189189189189</v>
      </c>
      <c r="N28" s="31">
        <f>IF('Órdenes según Instancia'!AD28=0,"-",('Órdenes según Instancia'!J28/'Órdenes según Instancia'!AD28))</f>
        <v>1.3513513513513514E-2</v>
      </c>
      <c r="O28" s="31">
        <f>IF('Órdenes según Instancia'!AD28=0,"-",('Órdenes según Instancia'!O28/'Órdenes según Instancia'!AD28))</f>
        <v>0.14189189189189189</v>
      </c>
      <c r="P28" s="31">
        <f>IF('Órdenes según Instancia'!AD28=0,"-",('Órdenes según Instancia'!T28/'Órdenes según Instancia'!AD28))</f>
        <v>0.1891891891891892</v>
      </c>
      <c r="Q28" s="31">
        <f>IF('Órdenes según Instancia'!AD28=0,"-",('Órdenes según Instancia'!Y28/'Órdenes según Instancia'!AD28))</f>
        <v>1.3513513513513514E-2</v>
      </c>
      <c r="R28" s="31">
        <f>IF('Órdenes según Instancia'!AE28=0,"-",('Órdenes según Instancia'!F28/'Órdenes según Instancia'!AE28))</f>
        <v>0.70588235294117652</v>
      </c>
      <c r="S28" s="31">
        <f>IF('Órdenes según Instancia'!AE28=0,"-",('Órdenes según Instancia'!K28/'Órdenes según Instancia'!AE28))</f>
        <v>5.8823529411764705E-2</v>
      </c>
      <c r="T28" s="31">
        <f>IF('Órdenes según Instancia'!AE28=0,"-",('Órdenes según Instancia'!P28/'Órdenes según Instancia'!AE28))</f>
        <v>5.8823529411764705E-2</v>
      </c>
      <c r="U28" s="31">
        <f>IF('Órdenes según Instancia'!AE28=0,"-",('Órdenes según Instancia'!U28/('Órdenes según Instancia'!AE28)))</f>
        <v>0.17647058823529413</v>
      </c>
      <c r="V28" s="31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212</v>
      </c>
      <c r="C29" s="31">
        <f>IF('Órdenes según Instancia'!AB29=0,"-",('Órdenes según Instancia'!C29/'Órdenes según Instancia'!AB29))</f>
        <v>0.94897959183673475</v>
      </c>
      <c r="D29" s="31">
        <f>IF('Órdenes según Instancia'!AB29=0,"-",('Órdenes según Instancia'!H29/'Órdenes según Instancia'!AB29))</f>
        <v>0</v>
      </c>
      <c r="E29" s="31">
        <f>IF('Órdenes según Instancia'!AB29=0,"-",('Órdenes según Instancia'!M29/'Órdenes según Instancia'!AB29))</f>
        <v>5.1020408163265307E-2</v>
      </c>
      <c r="F29" s="31">
        <f>IF('Órdenes según Instancia'!AB29=0,"-",('Órdenes según Instancia'!R29/'Órdenes según Instancia'!AB29))</f>
        <v>0</v>
      </c>
      <c r="G29" s="31">
        <f>IF('Órdenes según Instancia'!AB29=0,"-",('Órdenes según Instancia'!W29/'Órdenes según Instancia'!AB29))</f>
        <v>0</v>
      </c>
      <c r="H29" s="31">
        <f>IF('Órdenes según Instancia'!AC29=0,"-",('Órdenes según Instancia'!D29/'Órdenes según Instancia'!AC29))</f>
        <v>1</v>
      </c>
      <c r="I29" s="31">
        <f>IF('Órdenes según Instancia'!AC29=0,"-",('Órdenes según Instancia'!I29/'Órdenes según Instancia'!AC29))</f>
        <v>0</v>
      </c>
      <c r="J29" s="31">
        <f>IF('Órdenes según Instancia'!AC29=0,"-",('Órdenes según Instancia'!N29/'Órdenes según Instancia'!AC29))</f>
        <v>0</v>
      </c>
      <c r="K29" s="31">
        <f>IF('Órdenes según Instancia'!AC29=0,"-",('Órdenes según Instancia'!S29/'Órdenes según Instancia'!AC29))</f>
        <v>0</v>
      </c>
      <c r="L29" s="31">
        <f>IF('Órdenes según Instancia'!AC29=0,"-",('Órdenes según Instancia'!X29/'Órdenes según Instancia'!AC29))</f>
        <v>0</v>
      </c>
      <c r="M29" s="31">
        <f>IF('Órdenes según Instancia'!AD29=0,"-",('Órdenes según Instancia'!E29/'Órdenes según Instancia'!AD29))</f>
        <v>0.9173553719008265</v>
      </c>
      <c r="N29" s="31">
        <f>IF('Órdenes según Instancia'!AD29=0,"-",('Órdenes según Instancia'!J29/'Órdenes según Instancia'!AD29))</f>
        <v>0</v>
      </c>
      <c r="O29" s="31">
        <f>IF('Órdenes según Instancia'!AD29=0,"-",('Órdenes según Instancia'!O29/'Órdenes según Instancia'!AD29))</f>
        <v>8.2644628099173556E-2</v>
      </c>
      <c r="P29" s="31">
        <f>IF('Órdenes según Instancia'!AD29=0,"-",('Órdenes según Instancia'!T29/'Órdenes según Instancia'!AD29))</f>
        <v>0</v>
      </c>
      <c r="Q29" s="31">
        <f>IF('Órdenes según Instancia'!AD29=0,"-",('Órdenes según Instancia'!Y29/'Órdenes según Instancia'!AD29))</f>
        <v>0</v>
      </c>
      <c r="R29" s="31">
        <f>IF('Órdenes según Instancia'!AE29=0,"-",('Órdenes según Instancia'!F29/'Órdenes según Instancia'!AE29))</f>
        <v>1</v>
      </c>
      <c r="S29" s="31">
        <f>IF('Órdenes según Instancia'!AE29=0,"-",('Órdenes según Instancia'!K29/'Órdenes según Instancia'!AE29))</f>
        <v>0</v>
      </c>
      <c r="T29" s="31">
        <f>IF('Órdenes según Instancia'!AE29=0,"-",('Órdenes según Instancia'!P29/'Órdenes según Instancia'!AE29))</f>
        <v>0</v>
      </c>
      <c r="U29" s="31">
        <f>IF('Órdenes según Instancia'!AE29=0,"-",('Órdenes según Instancia'!U29/('Órdenes según Instancia'!AE29)))</f>
        <v>0</v>
      </c>
      <c r="V29" s="31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213</v>
      </c>
      <c r="C30" s="31">
        <f>IF('Órdenes según Instancia'!AB30=0,"-",('Órdenes según Instancia'!C30/'Órdenes según Instancia'!AB30))</f>
        <v>0.97540983606557374</v>
      </c>
      <c r="D30" s="31">
        <f>IF('Órdenes según Instancia'!AB30=0,"-",('Órdenes según Instancia'!H30/'Órdenes según Instancia'!AB30))</f>
        <v>0</v>
      </c>
      <c r="E30" s="31">
        <f>IF('Órdenes según Instancia'!AB30=0,"-",('Órdenes según Instancia'!M30/'Órdenes según Instancia'!AB30))</f>
        <v>0</v>
      </c>
      <c r="F30" s="31">
        <f>IF('Órdenes según Instancia'!AB30=0,"-",('Órdenes según Instancia'!R30/'Órdenes según Instancia'!AB30))</f>
        <v>2.4590163934426229E-2</v>
      </c>
      <c r="G30" s="31">
        <f>IF('Órdenes según Instancia'!AB30=0,"-",('Órdenes según Instancia'!W30/'Órdenes según Instancia'!AB30))</f>
        <v>0</v>
      </c>
      <c r="H30" s="31">
        <f>IF('Órdenes según Instancia'!AC30=0,"-",('Órdenes según Instancia'!D30/'Órdenes según Instancia'!AC30))</f>
        <v>1</v>
      </c>
      <c r="I30" s="31">
        <f>IF('Órdenes según Instancia'!AC30=0,"-",('Órdenes según Instancia'!I30/'Órdenes según Instancia'!AC30))</f>
        <v>0</v>
      </c>
      <c r="J30" s="31">
        <f>IF('Órdenes según Instancia'!AC30=0,"-",('Órdenes según Instancia'!N30/'Órdenes según Instancia'!AC30))</f>
        <v>0</v>
      </c>
      <c r="K30" s="31">
        <f>IF('Órdenes según Instancia'!AC30=0,"-",('Órdenes según Instancia'!S30/'Órdenes según Instancia'!AC30))</f>
        <v>0</v>
      </c>
      <c r="L30" s="31">
        <f>IF('Órdenes según Instancia'!AC30=0,"-",('Órdenes según Instancia'!X30/'Órdenes según Instancia'!AC30))</f>
        <v>0</v>
      </c>
      <c r="M30" s="31">
        <f>IF('Órdenes según Instancia'!AD30=0,"-",('Órdenes según Instancia'!E30/'Órdenes según Instancia'!AD30))</f>
        <v>0.96341463414634143</v>
      </c>
      <c r="N30" s="31">
        <f>IF('Órdenes según Instancia'!AD30=0,"-",('Órdenes según Instancia'!J30/'Órdenes según Instancia'!AD30))</f>
        <v>0</v>
      </c>
      <c r="O30" s="31">
        <f>IF('Órdenes según Instancia'!AD30=0,"-",('Órdenes según Instancia'!O30/'Órdenes según Instancia'!AD30))</f>
        <v>0</v>
      </c>
      <c r="P30" s="31">
        <f>IF('Órdenes según Instancia'!AD30=0,"-",('Órdenes según Instancia'!T30/'Órdenes según Instancia'!AD30))</f>
        <v>3.6585365853658534E-2</v>
      </c>
      <c r="Q30" s="31">
        <f>IF('Órdenes según Instancia'!AD30=0,"-",('Órdenes según Instancia'!Y30/'Órdenes según Instancia'!AD30))</f>
        <v>0</v>
      </c>
      <c r="R30" s="31">
        <f>IF('Órdenes según Instancia'!AE30=0,"-",('Órdenes según Instancia'!F30/'Órdenes según Instancia'!AE30))</f>
        <v>1</v>
      </c>
      <c r="S30" s="31">
        <f>IF('Órdenes según Instancia'!AE30=0,"-",('Órdenes según Instancia'!K30/'Órdenes según Instancia'!AE30))</f>
        <v>0</v>
      </c>
      <c r="T30" s="31">
        <f>IF('Órdenes según Instancia'!AE30=0,"-",('Órdenes según Instancia'!P30/'Órdenes según Instancia'!AE30))</f>
        <v>0</v>
      </c>
      <c r="U30" s="31">
        <f>IF('Órdenes según Instancia'!AE30=0,"-",('Órdenes según Instancia'!U30/('Órdenes según Instancia'!AE30)))</f>
        <v>0</v>
      </c>
      <c r="V30" s="31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214</v>
      </c>
      <c r="C31" s="31">
        <f>IF('Órdenes según Instancia'!AB31=0,"-",('Órdenes según Instancia'!C31/'Órdenes según Instancia'!AB31))</f>
        <v>1</v>
      </c>
      <c r="D31" s="31">
        <f>IF('Órdenes según Instancia'!AB31=0,"-",('Órdenes según Instancia'!H31/'Órdenes según Instancia'!AB31))</f>
        <v>0</v>
      </c>
      <c r="E31" s="31">
        <f>IF('Órdenes según Instancia'!AB31=0,"-",('Órdenes según Instancia'!M31/'Órdenes según Instancia'!AB31))</f>
        <v>0</v>
      </c>
      <c r="F31" s="31">
        <f>IF('Órdenes según Instancia'!AB31=0,"-",('Órdenes según Instancia'!R31/'Órdenes según Instancia'!AB31))</f>
        <v>0</v>
      </c>
      <c r="G31" s="31">
        <f>IF('Órdenes según Instancia'!AB31=0,"-",('Órdenes según Instancia'!W31/'Órdenes según Instancia'!AB31))</f>
        <v>0</v>
      </c>
      <c r="H31" s="31" t="str">
        <f>IF('Órdenes según Instancia'!AC31=0,"-",('Órdenes según Instancia'!D31/'Órdenes según Instancia'!AC31))</f>
        <v>-</v>
      </c>
      <c r="I31" s="31" t="str">
        <f>IF('Órdenes según Instancia'!AC31=0,"-",('Órdenes según Instancia'!I31/'Órdenes según Instancia'!AC31))</f>
        <v>-</v>
      </c>
      <c r="J31" s="31" t="str">
        <f>IF('Órdenes según Instancia'!AC31=0,"-",('Órdenes según Instancia'!N31/'Órdenes según Instancia'!AC31))</f>
        <v>-</v>
      </c>
      <c r="K31" s="31" t="str">
        <f>IF('Órdenes según Instancia'!AC31=0,"-",('Órdenes según Instancia'!S31/'Órdenes según Instancia'!AC31))</f>
        <v>-</v>
      </c>
      <c r="L31" s="31" t="str">
        <f>IF('Órdenes según Instancia'!AC31=0,"-",('Órdenes según Instancia'!X31/'Órdenes según Instancia'!AC31))</f>
        <v>-</v>
      </c>
      <c r="M31" s="31">
        <f>IF('Órdenes según Instancia'!AD31=0,"-",('Órdenes según Instancia'!E31/'Órdenes según Instancia'!AD31))</f>
        <v>1</v>
      </c>
      <c r="N31" s="31">
        <f>IF('Órdenes según Instancia'!AD31=0,"-",('Órdenes según Instancia'!J31/'Órdenes según Instancia'!AD31))</f>
        <v>0</v>
      </c>
      <c r="O31" s="31">
        <f>IF('Órdenes según Instancia'!AD31=0,"-",('Órdenes según Instancia'!O31/'Órdenes según Instancia'!AD31))</f>
        <v>0</v>
      </c>
      <c r="P31" s="31">
        <f>IF('Órdenes según Instancia'!AD31=0,"-",('Órdenes según Instancia'!T31/'Órdenes según Instancia'!AD31))</f>
        <v>0</v>
      </c>
      <c r="Q31" s="31">
        <f>IF('Órdenes según Instancia'!AD31=0,"-",('Órdenes según Instancia'!Y31/'Órdenes según Instancia'!AD31))</f>
        <v>0</v>
      </c>
      <c r="R31" s="31">
        <f>IF('Órdenes según Instancia'!AE31=0,"-",('Órdenes según Instancia'!F31/'Órdenes según Instancia'!AE31))</f>
        <v>1</v>
      </c>
      <c r="S31" s="31">
        <f>IF('Órdenes según Instancia'!AE31=0,"-",('Órdenes según Instancia'!K31/'Órdenes según Instancia'!AE31))</f>
        <v>0</v>
      </c>
      <c r="T31" s="31">
        <f>IF('Órdenes según Instancia'!AE31=0,"-",('Órdenes según Instancia'!P31/'Órdenes según Instancia'!AE31))</f>
        <v>0</v>
      </c>
      <c r="U31" s="31">
        <f>IF('Órdenes según Instancia'!AE31=0,"-",('Órdenes según Instancia'!U31/('Órdenes según Instancia'!AE31)))</f>
        <v>0</v>
      </c>
      <c r="V31" s="31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4" t="s">
        <v>215</v>
      </c>
      <c r="C32" s="31">
        <f>IF('Órdenes según Instancia'!AB32=0,"-",('Órdenes según Instancia'!C32/'Órdenes según Instancia'!AB32))</f>
        <v>1</v>
      </c>
      <c r="D32" s="31">
        <f>IF('Órdenes según Instancia'!AB32=0,"-",('Órdenes según Instancia'!H32/'Órdenes según Instancia'!AB32))</f>
        <v>0</v>
      </c>
      <c r="E32" s="31">
        <f>IF('Órdenes según Instancia'!AB32=0,"-",('Órdenes según Instancia'!M32/'Órdenes según Instancia'!AB32))</f>
        <v>0</v>
      </c>
      <c r="F32" s="31">
        <f>IF('Órdenes según Instancia'!AB32=0,"-",('Órdenes según Instancia'!R32/'Órdenes según Instancia'!AB32))</f>
        <v>0</v>
      </c>
      <c r="G32" s="31">
        <f>IF('Órdenes según Instancia'!AB32=0,"-",('Órdenes según Instancia'!W32/'Órdenes según Instancia'!AB32))</f>
        <v>0</v>
      </c>
      <c r="H32" s="31" t="str">
        <f>IF('Órdenes según Instancia'!AC32=0,"-",('Órdenes según Instancia'!D32/'Órdenes según Instancia'!AC32))</f>
        <v>-</v>
      </c>
      <c r="I32" s="31" t="str">
        <f>IF('Órdenes según Instancia'!AC32=0,"-",('Órdenes según Instancia'!I32/'Órdenes según Instancia'!AC32))</f>
        <v>-</v>
      </c>
      <c r="J32" s="31" t="str">
        <f>IF('Órdenes según Instancia'!AC32=0,"-",('Órdenes según Instancia'!N32/'Órdenes según Instancia'!AC32))</f>
        <v>-</v>
      </c>
      <c r="K32" s="31" t="str">
        <f>IF('Órdenes según Instancia'!AC32=0,"-",('Órdenes según Instancia'!S32/'Órdenes según Instancia'!AC32))</f>
        <v>-</v>
      </c>
      <c r="L32" s="31" t="str">
        <f>IF('Órdenes según Instancia'!AC32=0,"-",('Órdenes según Instancia'!X32/'Órdenes según Instancia'!AC32))</f>
        <v>-</v>
      </c>
      <c r="M32" s="31">
        <f>IF('Órdenes según Instancia'!AD32=0,"-",('Órdenes según Instancia'!E32/'Órdenes según Instancia'!AD32))</f>
        <v>1</v>
      </c>
      <c r="N32" s="31">
        <f>IF('Órdenes según Instancia'!AD32=0,"-",('Órdenes según Instancia'!J32/'Órdenes según Instancia'!AD32))</f>
        <v>0</v>
      </c>
      <c r="O32" s="31">
        <f>IF('Órdenes según Instancia'!AD32=0,"-",('Órdenes según Instancia'!O32/'Órdenes según Instancia'!AD32))</f>
        <v>0</v>
      </c>
      <c r="P32" s="31">
        <f>IF('Órdenes según Instancia'!AD32=0,"-",('Órdenes según Instancia'!T32/'Órdenes según Instancia'!AD32))</f>
        <v>0</v>
      </c>
      <c r="Q32" s="31">
        <f>IF('Órdenes según Instancia'!AD32=0,"-",('Órdenes según Instancia'!Y32/'Órdenes según Instancia'!AD32))</f>
        <v>0</v>
      </c>
      <c r="R32" s="31">
        <f>IF('Órdenes según Instancia'!AE32=0,"-",('Órdenes según Instancia'!F32/'Órdenes según Instancia'!AE32))</f>
        <v>1</v>
      </c>
      <c r="S32" s="31">
        <f>IF('Órdenes según Instancia'!AE32=0,"-",('Órdenes según Instancia'!K32/'Órdenes según Instancia'!AE32))</f>
        <v>0</v>
      </c>
      <c r="T32" s="31">
        <f>IF('Órdenes según Instancia'!AE32=0,"-",('Órdenes según Instancia'!P32/'Órdenes según Instancia'!AE32))</f>
        <v>0</v>
      </c>
      <c r="U32" s="31">
        <f>IF('Órdenes según Instancia'!AE32=0,"-",('Órdenes según Instancia'!U32/('Órdenes según Instancia'!AE32)))</f>
        <v>0</v>
      </c>
      <c r="V32" s="31">
        <f>IF('Órdenes según Instancia'!AE32=0,"-",('Órdenes según Instancia'!Z32/'Órdenes según Instancia'!AE32))</f>
        <v>0</v>
      </c>
    </row>
    <row r="33" spans="2:22" ht="20.100000000000001" customHeight="1" thickBot="1" x14ac:dyDescent="0.25">
      <c r="B33" s="4" t="s">
        <v>216</v>
      </c>
      <c r="C33" s="31">
        <f>IF('Órdenes según Instancia'!AB33=0,"-",('Órdenes según Instancia'!C33/'Órdenes según Instancia'!AB33))</f>
        <v>1</v>
      </c>
      <c r="D33" s="31">
        <f>IF('Órdenes según Instancia'!AB33=0,"-",('Órdenes según Instancia'!H33/'Órdenes según Instancia'!AB33))</f>
        <v>0</v>
      </c>
      <c r="E33" s="31">
        <f>IF('Órdenes según Instancia'!AB33=0,"-",('Órdenes según Instancia'!M33/'Órdenes según Instancia'!AB33))</f>
        <v>0</v>
      </c>
      <c r="F33" s="31">
        <f>IF('Órdenes según Instancia'!AB33=0,"-",('Órdenes según Instancia'!R33/'Órdenes según Instancia'!AB33))</f>
        <v>0</v>
      </c>
      <c r="G33" s="31">
        <f>IF('Órdenes según Instancia'!AB33=0,"-",('Órdenes según Instancia'!W33/'Órdenes según Instancia'!AB33))</f>
        <v>0</v>
      </c>
      <c r="H33" s="31">
        <f>IF('Órdenes según Instancia'!AC33=0,"-",('Órdenes según Instancia'!D33/'Órdenes según Instancia'!AC33))</f>
        <v>1</v>
      </c>
      <c r="I33" s="31">
        <f>IF('Órdenes según Instancia'!AC33=0,"-",('Órdenes según Instancia'!I33/'Órdenes según Instancia'!AC33))</f>
        <v>0</v>
      </c>
      <c r="J33" s="31">
        <f>IF('Órdenes según Instancia'!AC33=0,"-",('Órdenes según Instancia'!N33/'Órdenes según Instancia'!AC33))</f>
        <v>0</v>
      </c>
      <c r="K33" s="31">
        <f>IF('Órdenes según Instancia'!AC33=0,"-",('Órdenes según Instancia'!S33/'Órdenes según Instancia'!AC33))</f>
        <v>0</v>
      </c>
      <c r="L33" s="31">
        <f>IF('Órdenes según Instancia'!AC33=0,"-",('Órdenes según Instancia'!X33/'Órdenes según Instancia'!AC33))</f>
        <v>0</v>
      </c>
      <c r="M33" s="31">
        <f>IF('Órdenes según Instancia'!AD33=0,"-",('Órdenes según Instancia'!E33/'Órdenes según Instancia'!AD33))</f>
        <v>1</v>
      </c>
      <c r="N33" s="31">
        <f>IF('Órdenes según Instancia'!AD33=0,"-",('Órdenes según Instancia'!J33/'Órdenes según Instancia'!AD33))</f>
        <v>0</v>
      </c>
      <c r="O33" s="31">
        <f>IF('Órdenes según Instancia'!AD33=0,"-",('Órdenes según Instancia'!O33/'Órdenes según Instancia'!AD33))</f>
        <v>0</v>
      </c>
      <c r="P33" s="31">
        <f>IF('Órdenes según Instancia'!AD33=0,"-",('Órdenes según Instancia'!T33/'Órdenes según Instancia'!AD33))</f>
        <v>0</v>
      </c>
      <c r="Q33" s="31">
        <f>IF('Órdenes según Instancia'!AD33=0,"-",('Órdenes según Instancia'!Y33/'Órdenes según Instancia'!AD33))</f>
        <v>0</v>
      </c>
      <c r="R33" s="31">
        <f>IF('Órdenes según Instancia'!AE33=0,"-",('Órdenes según Instancia'!F33/'Órdenes según Instancia'!AE33))</f>
        <v>1</v>
      </c>
      <c r="S33" s="31">
        <f>IF('Órdenes según Instancia'!AE33=0,"-",('Órdenes según Instancia'!K33/'Órdenes según Instancia'!AE33))</f>
        <v>0</v>
      </c>
      <c r="T33" s="31">
        <f>IF('Órdenes según Instancia'!AE33=0,"-",('Órdenes según Instancia'!P33/'Órdenes según Instancia'!AE33))</f>
        <v>0</v>
      </c>
      <c r="U33" s="31">
        <f>IF('Órdenes según Instancia'!AE33=0,"-",('Órdenes según Instancia'!U33/('Órdenes según Instancia'!AE33)))</f>
        <v>0</v>
      </c>
      <c r="V33" s="31">
        <f>IF('Órdenes según Instancia'!AE33=0,"-",('Órdenes según Instancia'!Z33/'Órdenes según Instancia'!AE33))</f>
        <v>0</v>
      </c>
    </row>
    <row r="34" spans="2:22" ht="20.100000000000001" customHeight="1" thickBot="1" x14ac:dyDescent="0.25">
      <c r="B34" s="4" t="s">
        <v>217</v>
      </c>
      <c r="C34" s="31">
        <f>IF('Órdenes según Instancia'!AB34=0,"-",('Órdenes según Instancia'!C34/'Órdenes según Instancia'!AB34))</f>
        <v>1</v>
      </c>
      <c r="D34" s="31">
        <f>IF('Órdenes según Instancia'!AB34=0,"-",('Órdenes según Instancia'!H34/'Órdenes según Instancia'!AB34))</f>
        <v>0</v>
      </c>
      <c r="E34" s="31">
        <f>IF('Órdenes según Instancia'!AB34=0,"-",('Órdenes según Instancia'!M34/'Órdenes según Instancia'!AB34))</f>
        <v>0</v>
      </c>
      <c r="F34" s="31">
        <f>IF('Órdenes según Instancia'!AB34=0,"-",('Órdenes según Instancia'!R34/'Órdenes según Instancia'!AB34))</f>
        <v>0</v>
      </c>
      <c r="G34" s="31">
        <f>IF('Órdenes según Instancia'!AB34=0,"-",('Órdenes según Instancia'!W34/'Órdenes según Instancia'!AB34))</f>
        <v>0</v>
      </c>
      <c r="H34" s="31" t="str">
        <f>IF('Órdenes según Instancia'!AC34=0,"-",('Órdenes según Instancia'!D34/'Órdenes según Instancia'!AC34))</f>
        <v>-</v>
      </c>
      <c r="I34" s="31" t="str">
        <f>IF('Órdenes según Instancia'!AC34=0,"-",('Órdenes según Instancia'!I34/'Órdenes según Instancia'!AC34))</f>
        <v>-</v>
      </c>
      <c r="J34" s="31" t="str">
        <f>IF('Órdenes según Instancia'!AC34=0,"-",('Órdenes según Instancia'!N34/'Órdenes según Instancia'!AC34))</f>
        <v>-</v>
      </c>
      <c r="K34" s="31" t="str">
        <f>IF('Órdenes según Instancia'!AC34=0,"-",('Órdenes según Instancia'!S34/'Órdenes según Instancia'!AC34))</f>
        <v>-</v>
      </c>
      <c r="L34" s="31" t="str">
        <f>IF('Órdenes según Instancia'!AC34=0,"-",('Órdenes según Instancia'!X34/'Órdenes según Instancia'!AC34))</f>
        <v>-</v>
      </c>
      <c r="M34" s="31">
        <f>IF('Órdenes según Instancia'!AD34=0,"-",('Órdenes según Instancia'!E34/'Órdenes según Instancia'!AD34))</f>
        <v>1</v>
      </c>
      <c r="N34" s="31">
        <f>IF('Órdenes según Instancia'!AD34=0,"-",('Órdenes según Instancia'!J34/'Órdenes según Instancia'!AD34))</f>
        <v>0</v>
      </c>
      <c r="O34" s="31">
        <f>IF('Órdenes según Instancia'!AD34=0,"-",('Órdenes según Instancia'!O34/'Órdenes según Instancia'!AD34))</f>
        <v>0</v>
      </c>
      <c r="P34" s="31">
        <f>IF('Órdenes según Instancia'!AD34=0,"-",('Órdenes según Instancia'!T34/'Órdenes según Instancia'!AD34))</f>
        <v>0</v>
      </c>
      <c r="Q34" s="31">
        <f>IF('Órdenes según Instancia'!AD34=0,"-",('Órdenes según Instancia'!Y34/'Órdenes según Instancia'!AD34))</f>
        <v>0</v>
      </c>
      <c r="R34" s="31">
        <f>IF('Órdenes según Instancia'!AE34=0,"-",('Órdenes según Instancia'!F34/'Órdenes según Instancia'!AE34))</f>
        <v>1</v>
      </c>
      <c r="S34" s="31">
        <f>IF('Órdenes según Instancia'!AE34=0,"-",('Órdenes según Instancia'!K34/'Órdenes según Instancia'!AE34))</f>
        <v>0</v>
      </c>
      <c r="T34" s="31">
        <f>IF('Órdenes según Instancia'!AE34=0,"-",('Órdenes según Instancia'!P34/'Órdenes según Instancia'!AE34))</f>
        <v>0</v>
      </c>
      <c r="U34" s="31">
        <f>IF('Órdenes según Instancia'!AE34=0,"-",('Órdenes según Instancia'!U34/('Órdenes según Instancia'!AE34)))</f>
        <v>0</v>
      </c>
      <c r="V34" s="31">
        <f>IF('Órdenes según Instancia'!AE34=0,"-",('Órdenes según Instancia'!Z34/'Órdenes según Instancia'!AE34))</f>
        <v>0</v>
      </c>
    </row>
    <row r="35" spans="2:22" ht="20.100000000000001" customHeight="1" thickBot="1" x14ac:dyDescent="0.25">
      <c r="B35" s="4" t="s">
        <v>218</v>
      </c>
      <c r="C35" s="31">
        <f>IF('Órdenes según Instancia'!AB35=0,"-",('Órdenes según Instancia'!C35/'Órdenes según Instancia'!AB35))</f>
        <v>1</v>
      </c>
      <c r="D35" s="31">
        <f>IF('Órdenes según Instancia'!AB35=0,"-",('Órdenes según Instancia'!H35/'Órdenes según Instancia'!AB35))</f>
        <v>0</v>
      </c>
      <c r="E35" s="31">
        <f>IF('Órdenes según Instancia'!AB35=0,"-",('Órdenes según Instancia'!M35/'Órdenes según Instancia'!AB35))</f>
        <v>0</v>
      </c>
      <c r="F35" s="31">
        <f>IF('Órdenes según Instancia'!AB35=0,"-",('Órdenes según Instancia'!R35/'Órdenes según Instancia'!AB35))</f>
        <v>0</v>
      </c>
      <c r="G35" s="31">
        <f>IF('Órdenes según Instancia'!AB35=0,"-",('Órdenes según Instancia'!W35/'Órdenes según Instancia'!AB35))</f>
        <v>0</v>
      </c>
      <c r="H35" s="31" t="str">
        <f>IF('Órdenes según Instancia'!AC35=0,"-",('Órdenes según Instancia'!D35/'Órdenes según Instancia'!AC35))</f>
        <v>-</v>
      </c>
      <c r="I35" s="31" t="str">
        <f>IF('Órdenes según Instancia'!AC35=0,"-",('Órdenes según Instancia'!I35/'Órdenes según Instancia'!AC35))</f>
        <v>-</v>
      </c>
      <c r="J35" s="31" t="str">
        <f>IF('Órdenes según Instancia'!AC35=0,"-",('Órdenes según Instancia'!N35/'Órdenes según Instancia'!AC35))</f>
        <v>-</v>
      </c>
      <c r="K35" s="31" t="str">
        <f>IF('Órdenes según Instancia'!AC35=0,"-",('Órdenes según Instancia'!S35/'Órdenes según Instancia'!AC35))</f>
        <v>-</v>
      </c>
      <c r="L35" s="31" t="str">
        <f>IF('Órdenes según Instancia'!AC35=0,"-",('Órdenes según Instancia'!X35/'Órdenes según Instancia'!AC35))</f>
        <v>-</v>
      </c>
      <c r="M35" s="31">
        <f>IF('Órdenes según Instancia'!AD35=0,"-",('Órdenes según Instancia'!E35/'Órdenes según Instancia'!AD35))</f>
        <v>1</v>
      </c>
      <c r="N35" s="31">
        <f>IF('Órdenes según Instancia'!AD35=0,"-",('Órdenes según Instancia'!J35/'Órdenes según Instancia'!AD35))</f>
        <v>0</v>
      </c>
      <c r="O35" s="31">
        <f>IF('Órdenes según Instancia'!AD35=0,"-",('Órdenes según Instancia'!O35/'Órdenes según Instancia'!AD35))</f>
        <v>0</v>
      </c>
      <c r="P35" s="31">
        <f>IF('Órdenes según Instancia'!AD35=0,"-",('Órdenes según Instancia'!T35/'Órdenes según Instancia'!AD35))</f>
        <v>0</v>
      </c>
      <c r="Q35" s="31">
        <f>IF('Órdenes según Instancia'!AD35=0,"-",('Órdenes según Instancia'!Y35/'Órdenes según Instancia'!AD35))</f>
        <v>0</v>
      </c>
      <c r="R35" s="31">
        <f>IF('Órdenes según Instancia'!AE35=0,"-",('Órdenes según Instancia'!F35/'Órdenes según Instancia'!AE35))</f>
        <v>1</v>
      </c>
      <c r="S35" s="31">
        <f>IF('Órdenes según Instancia'!AE35=0,"-",('Órdenes según Instancia'!K35/'Órdenes según Instancia'!AE35))</f>
        <v>0</v>
      </c>
      <c r="T35" s="31">
        <f>IF('Órdenes según Instancia'!AE35=0,"-",('Órdenes según Instancia'!P35/'Órdenes según Instancia'!AE35))</f>
        <v>0</v>
      </c>
      <c r="U35" s="31">
        <f>IF('Órdenes según Instancia'!AE35=0,"-",('Órdenes según Instancia'!U35/('Órdenes según Instancia'!AE35)))</f>
        <v>0</v>
      </c>
      <c r="V35" s="31">
        <f>IF('Órdenes según Instancia'!AE35=0,"-",('Órdenes según Instancia'!Z35/'Órdenes según Instancia'!AE35))</f>
        <v>0</v>
      </c>
    </row>
    <row r="36" spans="2:22" ht="20.100000000000001" customHeight="1" thickBot="1" x14ac:dyDescent="0.25">
      <c r="B36" s="4" t="s">
        <v>219</v>
      </c>
      <c r="C36" s="31">
        <f>IF('Órdenes según Instancia'!AB36=0,"-",('Órdenes según Instancia'!C36/'Órdenes según Instancia'!AB36))</f>
        <v>0.87878787878787878</v>
      </c>
      <c r="D36" s="31">
        <f>IF('Órdenes según Instancia'!AB36=0,"-",('Órdenes según Instancia'!H36/'Órdenes según Instancia'!AB36))</f>
        <v>0</v>
      </c>
      <c r="E36" s="31">
        <f>IF('Órdenes según Instancia'!AB36=0,"-",('Órdenes según Instancia'!M36/'Órdenes según Instancia'!AB36))</f>
        <v>0.12121212121212122</v>
      </c>
      <c r="F36" s="31">
        <f>IF('Órdenes según Instancia'!AB36=0,"-",('Órdenes según Instancia'!R36/'Órdenes según Instancia'!AB36))</f>
        <v>0</v>
      </c>
      <c r="G36" s="31">
        <f>IF('Órdenes según Instancia'!AB36=0,"-",('Órdenes según Instancia'!W36/'Órdenes según Instancia'!AB36))</f>
        <v>0</v>
      </c>
      <c r="H36" s="31" t="str">
        <f>IF('Órdenes según Instancia'!AC36=0,"-",('Órdenes según Instancia'!D36/'Órdenes según Instancia'!AC36))</f>
        <v>-</v>
      </c>
      <c r="I36" s="31" t="str">
        <f>IF('Órdenes según Instancia'!AC36=0,"-",('Órdenes según Instancia'!I36/'Órdenes según Instancia'!AC36))</f>
        <v>-</v>
      </c>
      <c r="J36" s="31" t="str">
        <f>IF('Órdenes según Instancia'!AC36=0,"-",('Órdenes según Instancia'!N36/'Órdenes según Instancia'!AC36))</f>
        <v>-</v>
      </c>
      <c r="K36" s="31" t="str">
        <f>IF('Órdenes según Instancia'!AC36=0,"-",('Órdenes según Instancia'!S36/'Órdenes según Instancia'!AC36))</f>
        <v>-</v>
      </c>
      <c r="L36" s="31" t="str">
        <f>IF('Órdenes según Instancia'!AC36=0,"-",('Órdenes según Instancia'!X36/'Órdenes según Instancia'!AC36))</f>
        <v>-</v>
      </c>
      <c r="M36" s="31">
        <f>IF('Órdenes según Instancia'!AD36=0,"-",('Órdenes según Instancia'!E36/'Órdenes según Instancia'!AD36))</f>
        <v>0.91666666666666663</v>
      </c>
      <c r="N36" s="31">
        <f>IF('Órdenes según Instancia'!AD36=0,"-",('Órdenes según Instancia'!J36/'Órdenes según Instancia'!AD36))</f>
        <v>0</v>
      </c>
      <c r="O36" s="31">
        <f>IF('Órdenes según Instancia'!AD36=0,"-",('Órdenes según Instancia'!O36/'Órdenes según Instancia'!AD36))</f>
        <v>8.3333333333333329E-2</v>
      </c>
      <c r="P36" s="31">
        <f>IF('Órdenes según Instancia'!AD36=0,"-",('Órdenes según Instancia'!T36/'Órdenes según Instancia'!AD36))</f>
        <v>0</v>
      </c>
      <c r="Q36" s="31">
        <f>IF('Órdenes según Instancia'!AD36=0,"-",('Órdenes según Instancia'!Y36/'Órdenes según Instancia'!AD36))</f>
        <v>0</v>
      </c>
      <c r="R36" s="31">
        <f>IF('Órdenes según Instancia'!AE36=0,"-",('Órdenes según Instancia'!F36/'Órdenes según Instancia'!AE36))</f>
        <v>0.77777777777777779</v>
      </c>
      <c r="S36" s="31">
        <f>IF('Órdenes según Instancia'!AE36=0,"-",('Órdenes según Instancia'!K36/'Órdenes según Instancia'!AE36))</f>
        <v>0</v>
      </c>
      <c r="T36" s="31">
        <f>IF('Órdenes según Instancia'!AE36=0,"-",('Órdenes según Instancia'!P36/'Órdenes según Instancia'!AE36))</f>
        <v>0.22222222222222221</v>
      </c>
      <c r="U36" s="31">
        <f>IF('Órdenes según Instancia'!AE36=0,"-",('Órdenes según Instancia'!U36/('Órdenes según Instancia'!AE36)))</f>
        <v>0</v>
      </c>
      <c r="V36" s="31">
        <f>IF('Órdenes según Instancia'!AE36=0,"-",('Órdenes según Instancia'!Z36/'Órdenes según Instancia'!AE36))</f>
        <v>0</v>
      </c>
    </row>
    <row r="37" spans="2:22" ht="20.100000000000001" customHeight="1" thickBot="1" x14ac:dyDescent="0.25">
      <c r="B37" s="4" t="s">
        <v>220</v>
      </c>
      <c r="C37" s="31">
        <f>IF('Órdenes según Instancia'!AB37=0,"-",('Órdenes según Instancia'!C37/'Órdenes según Instancia'!AB37))</f>
        <v>0.86956521739130432</v>
      </c>
      <c r="D37" s="31">
        <f>IF('Órdenes según Instancia'!AB37=0,"-",('Órdenes según Instancia'!H37/'Órdenes según Instancia'!AB37))</f>
        <v>0</v>
      </c>
      <c r="E37" s="31">
        <f>IF('Órdenes según Instancia'!AB37=0,"-",('Órdenes según Instancia'!M37/'Órdenes según Instancia'!AB37))</f>
        <v>0.13043478260869565</v>
      </c>
      <c r="F37" s="31">
        <f>IF('Órdenes según Instancia'!AB37=0,"-",('Órdenes según Instancia'!R37/'Órdenes según Instancia'!AB37))</f>
        <v>0</v>
      </c>
      <c r="G37" s="31">
        <f>IF('Órdenes según Instancia'!AB37=0,"-",('Órdenes según Instancia'!W37/'Órdenes según Instancia'!AB37))</f>
        <v>0</v>
      </c>
      <c r="H37" s="31" t="str">
        <f>IF('Órdenes según Instancia'!AC37=0,"-",('Órdenes según Instancia'!D37/'Órdenes según Instancia'!AC37))</f>
        <v>-</v>
      </c>
      <c r="I37" s="31" t="str">
        <f>IF('Órdenes según Instancia'!AC37=0,"-",('Órdenes según Instancia'!I37/'Órdenes según Instancia'!AC37))</f>
        <v>-</v>
      </c>
      <c r="J37" s="31" t="str">
        <f>IF('Órdenes según Instancia'!AC37=0,"-",('Órdenes según Instancia'!N37/'Órdenes según Instancia'!AC37))</f>
        <v>-</v>
      </c>
      <c r="K37" s="31" t="str">
        <f>IF('Órdenes según Instancia'!AC37=0,"-",('Órdenes según Instancia'!S37/'Órdenes según Instancia'!AC37))</f>
        <v>-</v>
      </c>
      <c r="L37" s="31" t="str">
        <f>IF('Órdenes según Instancia'!AC37=0,"-",('Órdenes según Instancia'!X37/'Órdenes según Instancia'!AC37))</f>
        <v>-</v>
      </c>
      <c r="M37" s="31">
        <f>IF('Órdenes según Instancia'!AD37=0,"-",('Órdenes según Instancia'!E37/'Órdenes según Instancia'!AD37))</f>
        <v>0.90909090909090906</v>
      </c>
      <c r="N37" s="31">
        <f>IF('Órdenes según Instancia'!AD37=0,"-",('Órdenes según Instancia'!J37/'Órdenes según Instancia'!AD37))</f>
        <v>0</v>
      </c>
      <c r="O37" s="31">
        <f>IF('Órdenes según Instancia'!AD37=0,"-",('Órdenes según Instancia'!O37/'Órdenes según Instancia'!AD37))</f>
        <v>9.0909090909090912E-2</v>
      </c>
      <c r="P37" s="31">
        <f>IF('Órdenes según Instancia'!AD37=0,"-",('Órdenes según Instancia'!T37/'Órdenes según Instancia'!AD37))</f>
        <v>0</v>
      </c>
      <c r="Q37" s="31">
        <f>IF('Órdenes según Instancia'!AD37=0,"-",('Órdenes según Instancia'!Y37/'Órdenes según Instancia'!AD37))</f>
        <v>0</v>
      </c>
      <c r="R37" s="31">
        <f>IF('Órdenes según Instancia'!AE37=0,"-",('Órdenes según Instancia'!F37/'Órdenes según Instancia'!AE37))</f>
        <v>0</v>
      </c>
      <c r="S37" s="31">
        <f>IF('Órdenes según Instancia'!AE37=0,"-",('Órdenes según Instancia'!K37/'Órdenes según Instancia'!AE37))</f>
        <v>0</v>
      </c>
      <c r="T37" s="31">
        <f>IF('Órdenes según Instancia'!AE37=0,"-",('Órdenes según Instancia'!P37/'Órdenes según Instancia'!AE37))</f>
        <v>1</v>
      </c>
      <c r="U37" s="31">
        <f>IF('Órdenes según Instancia'!AE37=0,"-",('Órdenes según Instancia'!U37/('Órdenes según Instancia'!AE37)))</f>
        <v>0</v>
      </c>
      <c r="V37" s="31">
        <f>IF('Órdenes según Instancia'!AE37=0,"-",('Órdenes según Instancia'!Z37/'Órdenes según Instancia'!AE37))</f>
        <v>0</v>
      </c>
    </row>
    <row r="38" spans="2:22" ht="20.100000000000001" customHeight="1" thickBot="1" x14ac:dyDescent="0.25">
      <c r="B38" s="4" t="s">
        <v>221</v>
      </c>
      <c r="C38" s="31">
        <f>IF('Órdenes según Instancia'!AB38=0,"-",('Órdenes según Instancia'!C38/'Órdenes según Instancia'!AB38))</f>
        <v>0.97761194029850751</v>
      </c>
      <c r="D38" s="31">
        <f>IF('Órdenes según Instancia'!AB38=0,"-",('Órdenes según Instancia'!H38/'Órdenes según Instancia'!AB38))</f>
        <v>7.462686567164179E-3</v>
      </c>
      <c r="E38" s="31">
        <f>IF('Órdenes según Instancia'!AB38=0,"-",('Órdenes según Instancia'!M38/'Órdenes según Instancia'!AB38))</f>
        <v>1.4925373134328358E-2</v>
      </c>
      <c r="F38" s="31">
        <f>IF('Órdenes según Instancia'!AB38=0,"-",('Órdenes según Instancia'!R38/'Órdenes según Instancia'!AB38))</f>
        <v>0</v>
      </c>
      <c r="G38" s="31">
        <f>IF('Órdenes según Instancia'!AB38=0,"-",('Órdenes según Instancia'!W38/'Órdenes según Instancia'!AB38))</f>
        <v>0</v>
      </c>
      <c r="H38" s="31" t="str">
        <f>IF('Órdenes según Instancia'!AC38=0,"-",('Órdenes según Instancia'!D38/'Órdenes según Instancia'!AC38))</f>
        <v>-</v>
      </c>
      <c r="I38" s="31" t="str">
        <f>IF('Órdenes según Instancia'!AC38=0,"-",('Órdenes según Instancia'!I38/'Órdenes según Instancia'!AC38))</f>
        <v>-</v>
      </c>
      <c r="J38" s="31" t="str">
        <f>IF('Órdenes según Instancia'!AC38=0,"-",('Órdenes según Instancia'!N38/'Órdenes según Instancia'!AC38))</f>
        <v>-</v>
      </c>
      <c r="K38" s="31" t="str">
        <f>IF('Órdenes según Instancia'!AC38=0,"-",('Órdenes según Instancia'!S38/'Órdenes según Instancia'!AC38))</f>
        <v>-</v>
      </c>
      <c r="L38" s="31" t="str">
        <f>IF('Órdenes según Instancia'!AC38=0,"-",('Órdenes según Instancia'!X38/'Órdenes según Instancia'!AC38))</f>
        <v>-</v>
      </c>
      <c r="M38" s="31">
        <f>IF('Órdenes según Instancia'!AD38=0,"-",('Órdenes según Instancia'!E38/'Órdenes según Instancia'!AD38))</f>
        <v>0.97014925373134331</v>
      </c>
      <c r="N38" s="31">
        <f>IF('Órdenes según Instancia'!AD38=0,"-",('Órdenes según Instancia'!J38/'Órdenes según Instancia'!AD38))</f>
        <v>0</v>
      </c>
      <c r="O38" s="31">
        <f>IF('Órdenes según Instancia'!AD38=0,"-",('Órdenes según Instancia'!O38/'Órdenes según Instancia'!AD38))</f>
        <v>2.9850746268656716E-2</v>
      </c>
      <c r="P38" s="31">
        <f>IF('Órdenes según Instancia'!AD38=0,"-",('Órdenes según Instancia'!T38/'Órdenes según Instancia'!AD38))</f>
        <v>0</v>
      </c>
      <c r="Q38" s="31">
        <f>IF('Órdenes según Instancia'!AD38=0,"-",('Órdenes según Instancia'!Y38/'Órdenes según Instancia'!AD38))</f>
        <v>0</v>
      </c>
      <c r="R38" s="31">
        <f>IF('Órdenes según Instancia'!AE38=0,"-",('Órdenes según Instancia'!F38/'Órdenes según Instancia'!AE38))</f>
        <v>0.9850746268656716</v>
      </c>
      <c r="S38" s="31">
        <f>IF('Órdenes según Instancia'!AE38=0,"-",('Órdenes según Instancia'!K38/'Órdenes según Instancia'!AE38))</f>
        <v>1.4925373134328358E-2</v>
      </c>
      <c r="T38" s="31">
        <f>IF('Órdenes según Instancia'!AE38=0,"-",('Órdenes según Instancia'!P38/'Órdenes según Instancia'!AE38))</f>
        <v>0</v>
      </c>
      <c r="U38" s="31">
        <f>IF('Órdenes según Instancia'!AE38=0,"-",('Órdenes según Instancia'!U38/('Órdenes según Instancia'!AE38)))</f>
        <v>0</v>
      </c>
      <c r="V38" s="31">
        <f>IF('Órdenes según Instancia'!AE38=0,"-",('Órdenes según Instancia'!Z38/'Órdenes según Instancia'!AE38))</f>
        <v>0</v>
      </c>
    </row>
    <row r="39" spans="2:22" ht="20.100000000000001" customHeight="1" thickBot="1" x14ac:dyDescent="0.25">
      <c r="B39" s="4" t="s">
        <v>222</v>
      </c>
      <c r="C39" s="31">
        <f>IF('Órdenes según Instancia'!AB39=0,"-",('Órdenes según Instancia'!C39/'Órdenes según Instancia'!AB39))</f>
        <v>0.91666666666666663</v>
      </c>
      <c r="D39" s="31">
        <f>IF('Órdenes según Instancia'!AB39=0,"-",('Órdenes según Instancia'!H39/'Órdenes según Instancia'!AB39))</f>
        <v>0</v>
      </c>
      <c r="E39" s="31">
        <f>IF('Órdenes según Instancia'!AB39=0,"-",('Órdenes según Instancia'!M39/'Órdenes según Instancia'!AB39))</f>
        <v>0</v>
      </c>
      <c r="F39" s="31">
        <f>IF('Órdenes según Instancia'!AB39=0,"-",('Órdenes según Instancia'!R39/'Órdenes según Instancia'!AB39))</f>
        <v>8.3333333333333329E-2</v>
      </c>
      <c r="G39" s="31">
        <f>IF('Órdenes según Instancia'!AB39=0,"-",('Órdenes según Instancia'!W39/'Órdenes según Instancia'!AB39))</f>
        <v>0</v>
      </c>
      <c r="H39" s="31" t="str">
        <f>IF('Órdenes según Instancia'!AC39=0,"-",('Órdenes según Instancia'!D39/'Órdenes según Instancia'!AC39))</f>
        <v>-</v>
      </c>
      <c r="I39" s="31" t="str">
        <f>IF('Órdenes según Instancia'!AC39=0,"-",('Órdenes según Instancia'!I39/'Órdenes según Instancia'!AC39))</f>
        <v>-</v>
      </c>
      <c r="J39" s="31" t="str">
        <f>IF('Órdenes según Instancia'!AC39=0,"-",('Órdenes según Instancia'!N39/'Órdenes según Instancia'!AC39))</f>
        <v>-</v>
      </c>
      <c r="K39" s="31" t="str">
        <f>IF('Órdenes según Instancia'!AC39=0,"-",('Órdenes según Instancia'!S39/'Órdenes según Instancia'!AC39))</f>
        <v>-</v>
      </c>
      <c r="L39" s="31" t="str">
        <f>IF('Órdenes según Instancia'!AC39=0,"-",('Órdenes según Instancia'!X39/'Órdenes según Instancia'!AC39))</f>
        <v>-</v>
      </c>
      <c r="M39" s="31">
        <f>IF('Órdenes según Instancia'!AD39=0,"-",('Órdenes según Instancia'!E39/'Órdenes según Instancia'!AD39))</f>
        <v>0.8571428571428571</v>
      </c>
      <c r="N39" s="31">
        <f>IF('Órdenes según Instancia'!AD39=0,"-",('Órdenes según Instancia'!J39/'Órdenes según Instancia'!AD39))</f>
        <v>0</v>
      </c>
      <c r="O39" s="31">
        <f>IF('Órdenes según Instancia'!AD39=0,"-",('Órdenes según Instancia'!O39/'Órdenes según Instancia'!AD39))</f>
        <v>0</v>
      </c>
      <c r="P39" s="31">
        <f>IF('Órdenes según Instancia'!AD39=0,"-",('Órdenes según Instancia'!T39/'Órdenes según Instancia'!AD39))</f>
        <v>0.14285714285714285</v>
      </c>
      <c r="Q39" s="31">
        <f>IF('Órdenes según Instancia'!AD39=0,"-",('Órdenes según Instancia'!Y39/'Órdenes según Instancia'!AD39))</f>
        <v>0</v>
      </c>
      <c r="R39" s="31">
        <f>IF('Órdenes según Instancia'!AE39=0,"-",('Órdenes según Instancia'!F39/'Órdenes según Instancia'!AE39))</f>
        <v>1</v>
      </c>
      <c r="S39" s="31">
        <f>IF('Órdenes según Instancia'!AE39=0,"-",('Órdenes según Instancia'!K39/'Órdenes según Instancia'!AE39))</f>
        <v>0</v>
      </c>
      <c r="T39" s="31">
        <f>IF('Órdenes según Instancia'!AE39=0,"-",('Órdenes según Instancia'!P39/'Órdenes según Instancia'!AE39))</f>
        <v>0</v>
      </c>
      <c r="U39" s="31">
        <f>IF('Órdenes según Instancia'!AE39=0,"-",('Órdenes según Instancia'!U39/('Órdenes según Instancia'!AE39)))</f>
        <v>0</v>
      </c>
      <c r="V39" s="31">
        <f>IF('Órdenes según Instancia'!AE39=0,"-",('Órdenes según Instancia'!Z39/'Órdenes según Instancia'!AE39))</f>
        <v>0</v>
      </c>
    </row>
    <row r="40" spans="2:22" ht="20.100000000000001" customHeight="1" thickBot="1" x14ac:dyDescent="0.25">
      <c r="B40" s="4" t="s">
        <v>223</v>
      </c>
      <c r="C40" s="31">
        <f>IF('Órdenes según Instancia'!AB40=0,"-",('Órdenes según Instancia'!C40/'Órdenes según Instancia'!AB40))</f>
        <v>0.94117647058823528</v>
      </c>
      <c r="D40" s="31">
        <f>IF('Órdenes según Instancia'!AB40=0,"-",('Órdenes según Instancia'!H40/'Órdenes según Instancia'!AB40))</f>
        <v>0</v>
      </c>
      <c r="E40" s="31">
        <f>IF('Órdenes según Instancia'!AB40=0,"-",('Órdenes según Instancia'!M40/'Órdenes según Instancia'!AB40))</f>
        <v>5.8823529411764705E-2</v>
      </c>
      <c r="F40" s="31">
        <f>IF('Órdenes según Instancia'!AB40=0,"-",('Órdenes según Instancia'!R40/'Órdenes según Instancia'!AB40))</f>
        <v>0</v>
      </c>
      <c r="G40" s="31">
        <f>IF('Órdenes según Instancia'!AB40=0,"-",('Órdenes según Instancia'!W40/'Órdenes según Instancia'!AB40))</f>
        <v>0</v>
      </c>
      <c r="H40" s="31" t="str">
        <f>IF('Órdenes según Instancia'!AC40=0,"-",('Órdenes según Instancia'!D40/'Órdenes según Instancia'!AC40))</f>
        <v>-</v>
      </c>
      <c r="I40" s="31" t="str">
        <f>IF('Órdenes según Instancia'!AC40=0,"-",('Órdenes según Instancia'!I40/'Órdenes según Instancia'!AC40))</f>
        <v>-</v>
      </c>
      <c r="J40" s="31" t="str">
        <f>IF('Órdenes según Instancia'!AC40=0,"-",('Órdenes según Instancia'!N40/'Órdenes según Instancia'!AC40))</f>
        <v>-</v>
      </c>
      <c r="K40" s="31" t="str">
        <f>IF('Órdenes según Instancia'!AC40=0,"-",('Órdenes según Instancia'!S40/'Órdenes según Instancia'!AC40))</f>
        <v>-</v>
      </c>
      <c r="L40" s="31" t="str">
        <f>IF('Órdenes según Instancia'!AC40=0,"-",('Órdenes según Instancia'!X40/'Órdenes según Instancia'!AC40))</f>
        <v>-</v>
      </c>
      <c r="M40" s="31">
        <f>IF('Órdenes según Instancia'!AD40=0,"-",('Órdenes según Instancia'!E40/'Órdenes según Instancia'!AD40))</f>
        <v>0.91803278688524592</v>
      </c>
      <c r="N40" s="31">
        <f>IF('Órdenes según Instancia'!AD40=0,"-",('Órdenes según Instancia'!J40/'Órdenes según Instancia'!AD40))</f>
        <v>0</v>
      </c>
      <c r="O40" s="31">
        <f>IF('Órdenes según Instancia'!AD40=0,"-",('Órdenes según Instancia'!O40/'Órdenes según Instancia'!AD40))</f>
        <v>8.1967213114754092E-2</v>
      </c>
      <c r="P40" s="31">
        <f>IF('Órdenes según Instancia'!AD40=0,"-",('Órdenes según Instancia'!T40/'Órdenes según Instancia'!AD40))</f>
        <v>0</v>
      </c>
      <c r="Q40" s="31">
        <f>IF('Órdenes según Instancia'!AD40=0,"-",('Órdenes según Instancia'!Y40/'Órdenes según Instancia'!AD40))</f>
        <v>0</v>
      </c>
      <c r="R40" s="31">
        <f>IF('Órdenes según Instancia'!AE40=0,"-",('Órdenes según Instancia'!F40/'Órdenes según Instancia'!AE40))</f>
        <v>1</v>
      </c>
      <c r="S40" s="31">
        <f>IF('Órdenes según Instancia'!AE40=0,"-",('Órdenes según Instancia'!K40/'Órdenes según Instancia'!AE40))</f>
        <v>0</v>
      </c>
      <c r="T40" s="31">
        <f>IF('Órdenes según Instancia'!AE40=0,"-",('Órdenes según Instancia'!P40/'Órdenes según Instancia'!AE40))</f>
        <v>0</v>
      </c>
      <c r="U40" s="31">
        <f>IF('Órdenes según Instancia'!AE40=0,"-",('Órdenes según Instancia'!U40/('Órdenes según Instancia'!AE40)))</f>
        <v>0</v>
      </c>
      <c r="V40" s="31">
        <f>IF('Órdenes según Instancia'!AE40=0,"-",('Órdenes según Instancia'!Z40/'Órdenes según Instancia'!AE40))</f>
        <v>0</v>
      </c>
    </row>
    <row r="41" spans="2:22" ht="20.100000000000001" customHeight="1" thickBot="1" x14ac:dyDescent="0.25">
      <c r="B41" s="4" t="s">
        <v>224</v>
      </c>
      <c r="C41" s="31">
        <f>IF('Órdenes según Instancia'!AB41=0,"-",('Órdenes según Instancia'!C41/'Órdenes según Instancia'!AB41))</f>
        <v>0.98399999999999999</v>
      </c>
      <c r="D41" s="31">
        <f>IF('Órdenes según Instancia'!AB41=0,"-",('Órdenes según Instancia'!H41/'Órdenes según Instancia'!AB41))</f>
        <v>0</v>
      </c>
      <c r="E41" s="31">
        <f>IF('Órdenes según Instancia'!AB41=0,"-",('Órdenes según Instancia'!M41/'Órdenes según Instancia'!AB41))</f>
        <v>1.6E-2</v>
      </c>
      <c r="F41" s="31">
        <f>IF('Órdenes según Instancia'!AB41=0,"-",('Órdenes según Instancia'!R41/'Órdenes según Instancia'!AB41))</f>
        <v>0</v>
      </c>
      <c r="G41" s="31">
        <f>IF('Órdenes según Instancia'!AB41=0,"-",('Órdenes según Instancia'!W41/'Órdenes según Instancia'!AB41))</f>
        <v>0</v>
      </c>
      <c r="H41" s="31" t="str">
        <f>IF('Órdenes según Instancia'!AC41=0,"-",('Órdenes según Instancia'!D41/'Órdenes según Instancia'!AC41))</f>
        <v>-</v>
      </c>
      <c r="I41" s="31" t="str">
        <f>IF('Órdenes según Instancia'!AC41=0,"-",('Órdenes según Instancia'!I41/'Órdenes según Instancia'!AC41))</f>
        <v>-</v>
      </c>
      <c r="J41" s="31" t="str">
        <f>IF('Órdenes según Instancia'!AC41=0,"-",('Órdenes según Instancia'!N41/'Órdenes según Instancia'!AC41))</f>
        <v>-</v>
      </c>
      <c r="K41" s="31" t="str">
        <f>IF('Órdenes según Instancia'!AC41=0,"-",('Órdenes según Instancia'!S41/'Órdenes según Instancia'!AC41))</f>
        <v>-</v>
      </c>
      <c r="L41" s="31" t="str">
        <f>IF('Órdenes según Instancia'!AC41=0,"-",('Órdenes según Instancia'!X41/'Órdenes según Instancia'!AC41))</f>
        <v>-</v>
      </c>
      <c r="M41" s="31">
        <f>IF('Órdenes según Instancia'!AD41=0,"-",('Órdenes según Instancia'!E41/'Órdenes según Instancia'!AD41))</f>
        <v>0.98076923076923073</v>
      </c>
      <c r="N41" s="31">
        <f>IF('Órdenes según Instancia'!AD41=0,"-",('Órdenes según Instancia'!J41/'Órdenes según Instancia'!AD41))</f>
        <v>0</v>
      </c>
      <c r="O41" s="31">
        <f>IF('Órdenes según Instancia'!AD41=0,"-",('Órdenes según Instancia'!O41/'Órdenes según Instancia'!AD41))</f>
        <v>1.9230769230769232E-2</v>
      </c>
      <c r="P41" s="31">
        <f>IF('Órdenes según Instancia'!AD41=0,"-",('Órdenes según Instancia'!T41/'Órdenes según Instancia'!AD41))</f>
        <v>0</v>
      </c>
      <c r="Q41" s="31">
        <f>IF('Órdenes según Instancia'!AD41=0,"-",('Órdenes según Instancia'!Y41/'Órdenes según Instancia'!AD41))</f>
        <v>0</v>
      </c>
      <c r="R41" s="31">
        <f>IF('Órdenes según Instancia'!AE41=0,"-",('Órdenes según Instancia'!F41/'Órdenes según Instancia'!AE41))</f>
        <v>1</v>
      </c>
      <c r="S41" s="31">
        <f>IF('Órdenes según Instancia'!AE41=0,"-",('Órdenes según Instancia'!K41/'Órdenes según Instancia'!AE41))</f>
        <v>0</v>
      </c>
      <c r="T41" s="31">
        <f>IF('Órdenes según Instancia'!AE41=0,"-",('Órdenes según Instancia'!P41/'Órdenes según Instancia'!AE41))</f>
        <v>0</v>
      </c>
      <c r="U41" s="31">
        <f>IF('Órdenes según Instancia'!AE41=0,"-",('Órdenes según Instancia'!U41/('Órdenes según Instancia'!AE41)))</f>
        <v>0</v>
      </c>
      <c r="V41" s="31">
        <f>IF('Órdenes según Instancia'!AE41=0,"-",('Órdenes según Instancia'!Z41/'Órdenes según Instancia'!AE41))</f>
        <v>0</v>
      </c>
    </row>
    <row r="42" spans="2:22" ht="20.100000000000001" customHeight="1" thickBot="1" x14ac:dyDescent="0.25">
      <c r="B42" s="4" t="s">
        <v>225</v>
      </c>
      <c r="C42" s="31">
        <f>IF('Órdenes según Instancia'!AB42=0,"-",('Órdenes según Instancia'!C42/'Órdenes según Instancia'!AB42))</f>
        <v>1</v>
      </c>
      <c r="D42" s="31">
        <f>IF('Órdenes según Instancia'!AB42=0,"-",('Órdenes según Instancia'!H42/'Órdenes según Instancia'!AB42))</f>
        <v>0</v>
      </c>
      <c r="E42" s="31">
        <f>IF('Órdenes según Instancia'!AB42=0,"-",('Órdenes según Instancia'!M42/'Órdenes según Instancia'!AB42))</f>
        <v>0</v>
      </c>
      <c r="F42" s="31">
        <f>IF('Órdenes según Instancia'!AB42=0,"-",('Órdenes según Instancia'!R42/'Órdenes según Instancia'!AB42))</f>
        <v>0</v>
      </c>
      <c r="G42" s="31">
        <f>IF('Órdenes según Instancia'!AB42=0,"-",('Órdenes según Instancia'!W42/'Órdenes según Instancia'!AB42))</f>
        <v>0</v>
      </c>
      <c r="H42" s="31">
        <f>IF('Órdenes según Instancia'!AC42=0,"-",('Órdenes según Instancia'!D42/'Órdenes según Instancia'!AC42))</f>
        <v>1</v>
      </c>
      <c r="I42" s="31">
        <f>IF('Órdenes según Instancia'!AC42=0,"-",('Órdenes según Instancia'!I42/'Órdenes según Instancia'!AC42))</f>
        <v>0</v>
      </c>
      <c r="J42" s="31">
        <f>IF('Órdenes según Instancia'!AC42=0,"-",('Órdenes según Instancia'!N42/'Órdenes según Instancia'!AC42))</f>
        <v>0</v>
      </c>
      <c r="K42" s="31">
        <f>IF('Órdenes según Instancia'!AC42=0,"-",('Órdenes según Instancia'!S42/'Órdenes según Instancia'!AC42))</f>
        <v>0</v>
      </c>
      <c r="L42" s="31">
        <f>IF('Órdenes según Instancia'!AC42=0,"-",('Órdenes según Instancia'!X42/'Órdenes según Instancia'!AC42))</f>
        <v>0</v>
      </c>
      <c r="M42" s="31">
        <f>IF('Órdenes según Instancia'!AD42=0,"-",('Órdenes según Instancia'!E42/'Órdenes según Instancia'!AD42))</f>
        <v>1</v>
      </c>
      <c r="N42" s="31">
        <f>IF('Órdenes según Instancia'!AD42=0,"-",('Órdenes según Instancia'!J42/'Órdenes según Instancia'!AD42))</f>
        <v>0</v>
      </c>
      <c r="O42" s="31">
        <f>IF('Órdenes según Instancia'!AD42=0,"-",('Órdenes según Instancia'!O42/'Órdenes según Instancia'!AD42))</f>
        <v>0</v>
      </c>
      <c r="P42" s="31">
        <f>IF('Órdenes según Instancia'!AD42=0,"-",('Órdenes según Instancia'!T42/'Órdenes según Instancia'!AD42))</f>
        <v>0</v>
      </c>
      <c r="Q42" s="31">
        <f>IF('Órdenes según Instancia'!AD42=0,"-",('Órdenes según Instancia'!Y42/'Órdenes según Instancia'!AD42))</f>
        <v>0</v>
      </c>
      <c r="R42" s="31">
        <f>IF('Órdenes según Instancia'!AE42=0,"-",('Órdenes según Instancia'!F42/'Órdenes según Instancia'!AE42))</f>
        <v>1</v>
      </c>
      <c r="S42" s="31">
        <f>IF('Órdenes según Instancia'!AE42=0,"-",('Órdenes según Instancia'!K42/'Órdenes según Instancia'!AE42))</f>
        <v>0</v>
      </c>
      <c r="T42" s="31">
        <f>IF('Órdenes según Instancia'!AE42=0,"-",('Órdenes según Instancia'!P42/'Órdenes según Instancia'!AE42))</f>
        <v>0</v>
      </c>
      <c r="U42" s="31">
        <f>IF('Órdenes según Instancia'!AE42=0,"-",('Órdenes según Instancia'!U42/('Órdenes según Instancia'!AE42)))</f>
        <v>0</v>
      </c>
      <c r="V42" s="31">
        <f>IF('Órdenes según Instancia'!AE42=0,"-",('Órdenes según Instancia'!Z42/'Órdenes según Instancia'!AE42))</f>
        <v>0</v>
      </c>
    </row>
    <row r="43" spans="2:22" ht="20.100000000000001" customHeight="1" thickBot="1" x14ac:dyDescent="0.25">
      <c r="B43" s="4" t="s">
        <v>226</v>
      </c>
      <c r="C43" s="31">
        <f>IF('Órdenes según Instancia'!AB43=0,"-",('Órdenes según Instancia'!C43/'Órdenes según Instancia'!AB43))</f>
        <v>1</v>
      </c>
      <c r="D43" s="31">
        <f>IF('Órdenes según Instancia'!AB43=0,"-",('Órdenes según Instancia'!H43/'Órdenes según Instancia'!AB43))</f>
        <v>0</v>
      </c>
      <c r="E43" s="31">
        <f>IF('Órdenes según Instancia'!AB43=0,"-",('Órdenes según Instancia'!M43/'Órdenes según Instancia'!AB43))</f>
        <v>0</v>
      </c>
      <c r="F43" s="31">
        <f>IF('Órdenes según Instancia'!AB43=0,"-",('Órdenes según Instancia'!R43/'Órdenes según Instancia'!AB43))</f>
        <v>0</v>
      </c>
      <c r="G43" s="31">
        <f>IF('Órdenes según Instancia'!AB43=0,"-",('Órdenes según Instancia'!W43/'Órdenes según Instancia'!AB43))</f>
        <v>0</v>
      </c>
      <c r="H43" s="31" t="str">
        <f>IF('Órdenes según Instancia'!AC43=0,"-",('Órdenes según Instancia'!D43/'Órdenes según Instancia'!AC43))</f>
        <v>-</v>
      </c>
      <c r="I43" s="31" t="str">
        <f>IF('Órdenes según Instancia'!AC43=0,"-",('Órdenes según Instancia'!I43/'Órdenes según Instancia'!AC43))</f>
        <v>-</v>
      </c>
      <c r="J43" s="31" t="str">
        <f>IF('Órdenes según Instancia'!AC43=0,"-",('Órdenes según Instancia'!N43/'Órdenes según Instancia'!AC43))</f>
        <v>-</v>
      </c>
      <c r="K43" s="31" t="str">
        <f>IF('Órdenes según Instancia'!AC43=0,"-",('Órdenes según Instancia'!S43/'Órdenes según Instancia'!AC43))</f>
        <v>-</v>
      </c>
      <c r="L43" s="31" t="str">
        <f>IF('Órdenes según Instancia'!AC43=0,"-",('Órdenes según Instancia'!X43/'Órdenes según Instancia'!AC43))</f>
        <v>-</v>
      </c>
      <c r="M43" s="31">
        <f>IF('Órdenes según Instancia'!AD43=0,"-",('Órdenes según Instancia'!E43/'Órdenes según Instancia'!AD43))</f>
        <v>1</v>
      </c>
      <c r="N43" s="31">
        <f>IF('Órdenes según Instancia'!AD43=0,"-",('Órdenes según Instancia'!J43/'Órdenes según Instancia'!AD43))</f>
        <v>0</v>
      </c>
      <c r="O43" s="31">
        <f>IF('Órdenes según Instancia'!AD43=0,"-",('Órdenes según Instancia'!O43/'Órdenes según Instancia'!AD43))</f>
        <v>0</v>
      </c>
      <c r="P43" s="31">
        <f>IF('Órdenes según Instancia'!AD43=0,"-",('Órdenes según Instancia'!T43/'Órdenes según Instancia'!AD43))</f>
        <v>0</v>
      </c>
      <c r="Q43" s="31">
        <f>IF('Órdenes según Instancia'!AD43=0,"-",('Órdenes según Instancia'!Y43/'Órdenes según Instancia'!AD43))</f>
        <v>0</v>
      </c>
      <c r="R43" s="31">
        <f>IF('Órdenes según Instancia'!AE43=0,"-",('Órdenes según Instancia'!F43/'Órdenes según Instancia'!AE43))</f>
        <v>1</v>
      </c>
      <c r="S43" s="31">
        <f>IF('Órdenes según Instancia'!AE43=0,"-",('Órdenes según Instancia'!K43/'Órdenes según Instancia'!AE43))</f>
        <v>0</v>
      </c>
      <c r="T43" s="31">
        <f>IF('Órdenes según Instancia'!AE43=0,"-",('Órdenes según Instancia'!P43/'Órdenes según Instancia'!AE43))</f>
        <v>0</v>
      </c>
      <c r="U43" s="31">
        <f>IF('Órdenes según Instancia'!AE43=0,"-",('Órdenes según Instancia'!U43/('Órdenes según Instancia'!AE43)))</f>
        <v>0</v>
      </c>
      <c r="V43" s="31">
        <f>IF('Órdenes según Instancia'!AE43=0,"-",('Órdenes según Instancia'!Z43/'Órdenes según Instancia'!AE43))</f>
        <v>0</v>
      </c>
    </row>
    <row r="44" spans="2:22" ht="20.100000000000001" customHeight="1" thickBot="1" x14ac:dyDescent="0.25">
      <c r="B44" s="4" t="s">
        <v>227</v>
      </c>
      <c r="C44" s="31">
        <f>IF('Órdenes según Instancia'!AB44=0,"-",('Órdenes según Instancia'!C44/'Órdenes según Instancia'!AB44))</f>
        <v>0.97457627118644063</v>
      </c>
      <c r="D44" s="31">
        <f>IF('Órdenes según Instancia'!AB44=0,"-",('Órdenes según Instancia'!H44/'Órdenes según Instancia'!AB44))</f>
        <v>0</v>
      </c>
      <c r="E44" s="31">
        <f>IF('Órdenes según Instancia'!AB44=0,"-",('Órdenes según Instancia'!M44/'Órdenes según Instancia'!AB44))</f>
        <v>1.6949152542372881E-2</v>
      </c>
      <c r="F44" s="31">
        <f>IF('Órdenes según Instancia'!AB44=0,"-",('Órdenes según Instancia'!R44/'Órdenes según Instancia'!AB44))</f>
        <v>8.4745762711864406E-3</v>
      </c>
      <c r="G44" s="31">
        <f>IF('Órdenes según Instancia'!AB44=0,"-",('Órdenes según Instancia'!W44/'Órdenes según Instancia'!AB44))</f>
        <v>0</v>
      </c>
      <c r="H44" s="31" t="str">
        <f>IF('Órdenes según Instancia'!AC44=0,"-",('Órdenes según Instancia'!D44/'Órdenes según Instancia'!AC44))</f>
        <v>-</v>
      </c>
      <c r="I44" s="31" t="str">
        <f>IF('Órdenes según Instancia'!AC44=0,"-",('Órdenes según Instancia'!I44/'Órdenes según Instancia'!AC44))</f>
        <v>-</v>
      </c>
      <c r="J44" s="31" t="str">
        <f>IF('Órdenes según Instancia'!AC44=0,"-",('Órdenes según Instancia'!N44/'Órdenes según Instancia'!AC44))</f>
        <v>-</v>
      </c>
      <c r="K44" s="31" t="str">
        <f>IF('Órdenes según Instancia'!AC44=0,"-",('Órdenes según Instancia'!S44/'Órdenes según Instancia'!AC44))</f>
        <v>-</v>
      </c>
      <c r="L44" s="31" t="str">
        <f>IF('Órdenes según Instancia'!AC44=0,"-",('Órdenes según Instancia'!X44/'Órdenes según Instancia'!AC44))</f>
        <v>-</v>
      </c>
      <c r="M44" s="31">
        <f>IF('Órdenes según Instancia'!AD44=0,"-",('Órdenes según Instancia'!E44/'Órdenes según Instancia'!AD44))</f>
        <v>0.96938775510204078</v>
      </c>
      <c r="N44" s="31">
        <f>IF('Órdenes según Instancia'!AD44=0,"-",('Órdenes según Instancia'!J44/'Órdenes según Instancia'!AD44))</f>
        <v>0</v>
      </c>
      <c r="O44" s="31">
        <f>IF('Órdenes según Instancia'!AD44=0,"-",('Órdenes según Instancia'!O44/'Órdenes según Instancia'!AD44))</f>
        <v>2.0408163265306121E-2</v>
      </c>
      <c r="P44" s="31">
        <f>IF('Órdenes según Instancia'!AD44=0,"-",('Órdenes según Instancia'!T44/'Órdenes según Instancia'!AD44))</f>
        <v>1.020408163265306E-2</v>
      </c>
      <c r="Q44" s="31">
        <f>IF('Órdenes según Instancia'!AD44=0,"-",('Órdenes según Instancia'!Y44/'Órdenes según Instancia'!AD44))</f>
        <v>0</v>
      </c>
      <c r="R44" s="31">
        <f>IF('Órdenes según Instancia'!AE44=0,"-",('Órdenes según Instancia'!F44/'Órdenes según Instancia'!AE44))</f>
        <v>1</v>
      </c>
      <c r="S44" s="31">
        <f>IF('Órdenes según Instancia'!AE44=0,"-",('Órdenes según Instancia'!K44/'Órdenes según Instancia'!AE44))</f>
        <v>0</v>
      </c>
      <c r="T44" s="31">
        <f>IF('Órdenes según Instancia'!AE44=0,"-",('Órdenes según Instancia'!P44/'Órdenes según Instancia'!AE44))</f>
        <v>0</v>
      </c>
      <c r="U44" s="31">
        <f>IF('Órdenes según Instancia'!AE44=0,"-",('Órdenes según Instancia'!U44/('Órdenes según Instancia'!AE44)))</f>
        <v>0</v>
      </c>
      <c r="V44" s="31">
        <f>IF('Órdenes según Instancia'!AE44=0,"-",('Órdenes según Instancia'!Z44/'Órdenes según Instancia'!AE44))</f>
        <v>0</v>
      </c>
    </row>
    <row r="45" spans="2:22" ht="20.100000000000001" customHeight="1" thickBot="1" x14ac:dyDescent="0.25">
      <c r="B45" s="4" t="s">
        <v>228</v>
      </c>
      <c r="C45" s="31">
        <f>IF('Órdenes según Instancia'!AB45=0,"-",('Órdenes según Instancia'!C45/'Órdenes según Instancia'!AB45))</f>
        <v>0.97167487684729059</v>
      </c>
      <c r="D45" s="31">
        <f>IF('Órdenes según Instancia'!AB45=0,"-",('Órdenes según Instancia'!H45/'Órdenes según Instancia'!AB45))</f>
        <v>1.2315270935960592E-2</v>
      </c>
      <c r="E45" s="31">
        <f>IF('Órdenes según Instancia'!AB45=0,"-",('Órdenes según Instancia'!M45/'Órdenes según Instancia'!AB45))</f>
        <v>1.1083743842364532E-2</v>
      </c>
      <c r="F45" s="31">
        <f>IF('Órdenes según Instancia'!AB45=0,"-",('Órdenes según Instancia'!R45/'Órdenes según Instancia'!AB45))</f>
        <v>0</v>
      </c>
      <c r="G45" s="31">
        <f>IF('Órdenes según Instancia'!AB45=0,"-",('Órdenes según Instancia'!W45/'Órdenes según Instancia'!AB45))</f>
        <v>4.9261083743842365E-3</v>
      </c>
      <c r="H45" s="31">
        <f>IF('Órdenes según Instancia'!AC45=0,"-",('Órdenes según Instancia'!D45/'Órdenes según Instancia'!AC45))</f>
        <v>1</v>
      </c>
      <c r="I45" s="31">
        <f>IF('Órdenes según Instancia'!AC45=0,"-",('Órdenes según Instancia'!I45/'Órdenes según Instancia'!AC45))</f>
        <v>0</v>
      </c>
      <c r="J45" s="31">
        <f>IF('Órdenes según Instancia'!AC45=0,"-",('Órdenes según Instancia'!N45/'Órdenes según Instancia'!AC45))</f>
        <v>0</v>
      </c>
      <c r="K45" s="31">
        <f>IF('Órdenes según Instancia'!AC45=0,"-",('Órdenes según Instancia'!S45/'Órdenes según Instancia'!AC45))</f>
        <v>0</v>
      </c>
      <c r="L45" s="31">
        <f>IF('Órdenes según Instancia'!AC45=0,"-",('Órdenes según Instancia'!X45/'Órdenes según Instancia'!AC45))</f>
        <v>0</v>
      </c>
      <c r="M45" s="31">
        <f>IF('Órdenes según Instancia'!AD45=0,"-",('Órdenes según Instancia'!E45/'Órdenes según Instancia'!AD45))</f>
        <v>0.96962025316455691</v>
      </c>
      <c r="N45" s="31">
        <f>IF('Órdenes según Instancia'!AD45=0,"-",('Órdenes según Instancia'!J45/'Órdenes según Instancia'!AD45))</f>
        <v>1.2658227848101266E-2</v>
      </c>
      <c r="O45" s="31">
        <f>IF('Órdenes según Instancia'!AD45=0,"-",('Órdenes según Instancia'!O45/'Órdenes según Instancia'!AD45))</f>
        <v>1.2658227848101266E-2</v>
      </c>
      <c r="P45" s="31">
        <f>IF('Órdenes según Instancia'!AD45=0,"-",('Órdenes según Instancia'!T45/'Órdenes según Instancia'!AD45))</f>
        <v>0</v>
      </c>
      <c r="Q45" s="31">
        <f>IF('Órdenes según Instancia'!AD45=0,"-",('Órdenes según Instancia'!Y45/'Órdenes según Instancia'!AD45))</f>
        <v>5.0632911392405064E-3</v>
      </c>
      <c r="R45" s="31">
        <f>IF('Órdenes según Instancia'!AE45=0,"-",('Órdenes según Instancia'!F45/'Órdenes según Instancia'!AE45))</f>
        <v>0.97317073170731705</v>
      </c>
      <c r="S45" s="31">
        <f>IF('Órdenes según Instancia'!AE45=0,"-",('Órdenes según Instancia'!K45/'Órdenes según Instancia'!AE45))</f>
        <v>1.2195121951219513E-2</v>
      </c>
      <c r="T45" s="31">
        <f>IF('Órdenes según Instancia'!AE45=0,"-",('Órdenes según Instancia'!P45/'Órdenes según Instancia'!AE45))</f>
        <v>9.7560975609756097E-3</v>
      </c>
      <c r="U45" s="31">
        <f>IF('Órdenes según Instancia'!AE45=0,"-",('Órdenes según Instancia'!U45/('Órdenes según Instancia'!AE45)))</f>
        <v>0</v>
      </c>
      <c r="V45" s="31">
        <f>IF('Órdenes según Instancia'!AE45=0,"-",('Órdenes según Instancia'!Z45/'Órdenes según Instancia'!AE45))</f>
        <v>4.8780487804878049E-3</v>
      </c>
    </row>
    <row r="46" spans="2:22" ht="20.100000000000001" customHeight="1" thickBot="1" x14ac:dyDescent="0.25">
      <c r="B46" s="4" t="s">
        <v>229</v>
      </c>
      <c r="C46" s="31">
        <f>IF('Órdenes según Instancia'!AB46=0,"-",('Órdenes según Instancia'!C46/'Órdenes según Instancia'!AB46))</f>
        <v>0.99180327868852458</v>
      </c>
      <c r="D46" s="31">
        <f>IF('Órdenes según Instancia'!AB46=0,"-",('Órdenes según Instancia'!H46/'Órdenes según Instancia'!AB46))</f>
        <v>0</v>
      </c>
      <c r="E46" s="31">
        <f>IF('Órdenes según Instancia'!AB46=0,"-",('Órdenes según Instancia'!M46/'Órdenes según Instancia'!AB46))</f>
        <v>8.1967213114754103E-3</v>
      </c>
      <c r="F46" s="31">
        <f>IF('Órdenes según Instancia'!AB46=0,"-",('Órdenes según Instancia'!R46/'Órdenes según Instancia'!AB46))</f>
        <v>0</v>
      </c>
      <c r="G46" s="31">
        <f>IF('Órdenes según Instancia'!AB46=0,"-",('Órdenes según Instancia'!W46/'Órdenes según Instancia'!AB46))</f>
        <v>0</v>
      </c>
      <c r="H46" s="31" t="str">
        <f>IF('Órdenes según Instancia'!AC46=0,"-",('Órdenes según Instancia'!D46/'Órdenes según Instancia'!AC46))</f>
        <v>-</v>
      </c>
      <c r="I46" s="31" t="str">
        <f>IF('Órdenes según Instancia'!AC46=0,"-",('Órdenes según Instancia'!I46/'Órdenes según Instancia'!AC46))</f>
        <v>-</v>
      </c>
      <c r="J46" s="31" t="str">
        <f>IF('Órdenes según Instancia'!AC46=0,"-",('Órdenes según Instancia'!N46/'Órdenes según Instancia'!AC46))</f>
        <v>-</v>
      </c>
      <c r="K46" s="31" t="str">
        <f>IF('Órdenes según Instancia'!AC46=0,"-",('Órdenes según Instancia'!S46/'Órdenes según Instancia'!AC46))</f>
        <v>-</v>
      </c>
      <c r="L46" s="31" t="str">
        <f>IF('Órdenes según Instancia'!AC46=0,"-",('Órdenes según Instancia'!X46/'Órdenes según Instancia'!AC46))</f>
        <v>-</v>
      </c>
      <c r="M46" s="31">
        <f>IF('Órdenes según Instancia'!AD46=0,"-",('Órdenes según Instancia'!E46/'Órdenes según Instancia'!AD46))</f>
        <v>0.97826086956521741</v>
      </c>
      <c r="N46" s="31">
        <f>IF('Órdenes según Instancia'!AD46=0,"-",('Órdenes según Instancia'!J46/'Órdenes según Instancia'!AD46))</f>
        <v>0</v>
      </c>
      <c r="O46" s="31">
        <f>IF('Órdenes según Instancia'!AD46=0,"-",('Órdenes según Instancia'!O46/'Órdenes según Instancia'!AD46))</f>
        <v>2.1739130434782608E-2</v>
      </c>
      <c r="P46" s="31">
        <f>IF('Órdenes según Instancia'!AD46=0,"-",('Órdenes según Instancia'!T46/'Órdenes según Instancia'!AD46))</f>
        <v>0</v>
      </c>
      <c r="Q46" s="31">
        <f>IF('Órdenes según Instancia'!AD46=0,"-",('Órdenes según Instancia'!Y46/'Órdenes según Instancia'!AD46))</f>
        <v>0</v>
      </c>
      <c r="R46" s="31">
        <f>IF('Órdenes según Instancia'!AE46=0,"-",('Órdenes según Instancia'!F46/'Órdenes según Instancia'!AE46))</f>
        <v>1</v>
      </c>
      <c r="S46" s="31">
        <f>IF('Órdenes según Instancia'!AE46=0,"-",('Órdenes según Instancia'!K46/'Órdenes según Instancia'!AE46))</f>
        <v>0</v>
      </c>
      <c r="T46" s="31">
        <f>IF('Órdenes según Instancia'!AE46=0,"-",('Órdenes según Instancia'!P46/'Órdenes según Instancia'!AE46))</f>
        <v>0</v>
      </c>
      <c r="U46" s="31">
        <f>IF('Órdenes según Instancia'!AE46=0,"-",('Órdenes según Instancia'!U46/('Órdenes según Instancia'!AE46)))</f>
        <v>0</v>
      </c>
      <c r="V46" s="31">
        <f>IF('Órdenes según Instancia'!AE46=0,"-",('Órdenes según Instancia'!Z46/'Órdenes según Instancia'!AE46))</f>
        <v>0</v>
      </c>
    </row>
    <row r="47" spans="2:22" ht="20.100000000000001" customHeight="1" thickBot="1" x14ac:dyDescent="0.25">
      <c r="B47" s="4" t="s">
        <v>230</v>
      </c>
      <c r="C47" s="31">
        <f>IF('Órdenes según Instancia'!AB47=0,"-",('Órdenes según Instancia'!C47/'Órdenes según Instancia'!AB47))</f>
        <v>0.90909090909090906</v>
      </c>
      <c r="D47" s="31">
        <f>IF('Órdenes según Instancia'!AB47=0,"-",('Órdenes según Instancia'!H47/'Órdenes según Instancia'!AB47))</f>
        <v>1.8181818181818181E-2</v>
      </c>
      <c r="E47" s="31">
        <f>IF('Órdenes según Instancia'!AB47=0,"-",('Órdenes según Instancia'!M47/'Órdenes según Instancia'!AB47))</f>
        <v>7.2727272727272724E-2</v>
      </c>
      <c r="F47" s="31">
        <f>IF('Órdenes según Instancia'!AB47=0,"-",('Órdenes según Instancia'!R47/'Órdenes según Instancia'!AB47))</f>
        <v>0</v>
      </c>
      <c r="G47" s="31">
        <f>IF('Órdenes según Instancia'!AB47=0,"-",('Órdenes según Instancia'!W47/'Órdenes según Instancia'!AB47))</f>
        <v>0</v>
      </c>
      <c r="H47" s="31">
        <f>IF('Órdenes según Instancia'!AC47=0,"-",('Órdenes según Instancia'!D47/'Órdenes según Instancia'!AC47))</f>
        <v>1</v>
      </c>
      <c r="I47" s="31">
        <f>IF('Órdenes según Instancia'!AC47=0,"-",('Órdenes según Instancia'!I47/'Órdenes según Instancia'!AC47))</f>
        <v>0</v>
      </c>
      <c r="J47" s="31">
        <f>IF('Órdenes según Instancia'!AC47=0,"-",('Órdenes según Instancia'!N47/'Órdenes según Instancia'!AC47))</f>
        <v>0</v>
      </c>
      <c r="K47" s="31">
        <f>IF('Órdenes según Instancia'!AC47=0,"-",('Órdenes según Instancia'!S47/'Órdenes según Instancia'!AC47))</f>
        <v>0</v>
      </c>
      <c r="L47" s="31">
        <f>IF('Órdenes según Instancia'!AC47=0,"-",('Órdenes según Instancia'!X47/'Órdenes según Instancia'!AC47))</f>
        <v>0</v>
      </c>
      <c r="M47" s="31">
        <f>IF('Órdenes según Instancia'!AD47=0,"-",('Órdenes según Instancia'!E47/'Órdenes según Instancia'!AD47))</f>
        <v>0.9285714285714286</v>
      </c>
      <c r="N47" s="31">
        <f>IF('Órdenes según Instancia'!AD47=0,"-",('Órdenes según Instancia'!J47/'Órdenes según Instancia'!AD47))</f>
        <v>0</v>
      </c>
      <c r="O47" s="31">
        <f>IF('Órdenes según Instancia'!AD47=0,"-",('Órdenes según Instancia'!O47/'Órdenes según Instancia'!AD47))</f>
        <v>7.1428571428571425E-2</v>
      </c>
      <c r="P47" s="31">
        <f>IF('Órdenes según Instancia'!AD47=0,"-",('Órdenes según Instancia'!T47/'Órdenes según Instancia'!AD47))</f>
        <v>0</v>
      </c>
      <c r="Q47" s="31">
        <f>IF('Órdenes según Instancia'!AD47=0,"-",('Órdenes según Instancia'!Y47/'Órdenes según Instancia'!AD47))</f>
        <v>0</v>
      </c>
      <c r="R47" s="31">
        <f>IF('Órdenes según Instancia'!AE47=0,"-",('Órdenes según Instancia'!F47/'Órdenes según Instancia'!AE47))</f>
        <v>0.86956521739130432</v>
      </c>
      <c r="S47" s="31">
        <f>IF('Órdenes según Instancia'!AE47=0,"-",('Órdenes según Instancia'!K47/'Órdenes según Instancia'!AE47))</f>
        <v>4.3478260869565216E-2</v>
      </c>
      <c r="T47" s="31">
        <f>IF('Órdenes según Instancia'!AE47=0,"-",('Órdenes según Instancia'!P47/'Órdenes según Instancia'!AE47))</f>
        <v>8.6956521739130432E-2</v>
      </c>
      <c r="U47" s="31">
        <f>IF('Órdenes según Instancia'!AE47=0,"-",('Órdenes según Instancia'!U47/('Órdenes según Instancia'!AE47)))</f>
        <v>0</v>
      </c>
      <c r="V47" s="31">
        <f>IF('Órdenes según Instancia'!AE47=0,"-",('Órdenes según Instancia'!Z47/'Órdenes según Instancia'!AE47))</f>
        <v>0</v>
      </c>
    </row>
    <row r="48" spans="2:22" ht="20.100000000000001" customHeight="1" thickBot="1" x14ac:dyDescent="0.25">
      <c r="B48" s="4" t="s">
        <v>231</v>
      </c>
      <c r="C48" s="31">
        <f>IF('Órdenes según Instancia'!AB48=0,"-",('Órdenes según Instancia'!C48/'Órdenes según Instancia'!AB48))</f>
        <v>1</v>
      </c>
      <c r="D48" s="31">
        <f>IF('Órdenes según Instancia'!AB48=0,"-",('Órdenes según Instancia'!H48/'Órdenes según Instancia'!AB48))</f>
        <v>0</v>
      </c>
      <c r="E48" s="31">
        <f>IF('Órdenes según Instancia'!AB48=0,"-",('Órdenes según Instancia'!M48/'Órdenes según Instancia'!AB48))</f>
        <v>0</v>
      </c>
      <c r="F48" s="31">
        <f>IF('Órdenes según Instancia'!AB48=0,"-",('Órdenes según Instancia'!R48/'Órdenes según Instancia'!AB48))</f>
        <v>0</v>
      </c>
      <c r="G48" s="31">
        <f>IF('Órdenes según Instancia'!AB48=0,"-",('Órdenes según Instancia'!W48/'Órdenes según Instancia'!AB48))</f>
        <v>0</v>
      </c>
      <c r="H48" s="31" t="str">
        <f>IF('Órdenes según Instancia'!AC48=0,"-",('Órdenes según Instancia'!D48/'Órdenes según Instancia'!AC48))</f>
        <v>-</v>
      </c>
      <c r="I48" s="31" t="str">
        <f>IF('Órdenes según Instancia'!AC48=0,"-",('Órdenes según Instancia'!I48/'Órdenes según Instancia'!AC48))</f>
        <v>-</v>
      </c>
      <c r="J48" s="31" t="str">
        <f>IF('Órdenes según Instancia'!AC48=0,"-",('Órdenes según Instancia'!N48/'Órdenes según Instancia'!AC48))</f>
        <v>-</v>
      </c>
      <c r="K48" s="31" t="str">
        <f>IF('Órdenes según Instancia'!AC48=0,"-",('Órdenes según Instancia'!S48/'Órdenes según Instancia'!AC48))</f>
        <v>-</v>
      </c>
      <c r="L48" s="31" t="str">
        <f>IF('Órdenes según Instancia'!AC48=0,"-",('Órdenes según Instancia'!X48/'Órdenes según Instancia'!AC48))</f>
        <v>-</v>
      </c>
      <c r="M48" s="31">
        <f>IF('Órdenes según Instancia'!AD48=0,"-",('Órdenes según Instancia'!E48/'Órdenes según Instancia'!AD48))</f>
        <v>1</v>
      </c>
      <c r="N48" s="31">
        <f>IF('Órdenes según Instancia'!AD48=0,"-",('Órdenes según Instancia'!J48/'Órdenes según Instancia'!AD48))</f>
        <v>0</v>
      </c>
      <c r="O48" s="31">
        <f>IF('Órdenes según Instancia'!AD48=0,"-",('Órdenes según Instancia'!O48/'Órdenes según Instancia'!AD48))</f>
        <v>0</v>
      </c>
      <c r="P48" s="31">
        <f>IF('Órdenes según Instancia'!AD48=0,"-",('Órdenes según Instancia'!T48/'Órdenes según Instancia'!AD48))</f>
        <v>0</v>
      </c>
      <c r="Q48" s="31">
        <f>IF('Órdenes según Instancia'!AD48=0,"-",('Órdenes según Instancia'!Y48/'Órdenes según Instancia'!AD48))</f>
        <v>0</v>
      </c>
      <c r="R48" s="31">
        <f>IF('Órdenes según Instancia'!AE48=0,"-",('Órdenes según Instancia'!F48/'Órdenes según Instancia'!AE48))</f>
        <v>1</v>
      </c>
      <c r="S48" s="31">
        <f>IF('Órdenes según Instancia'!AE48=0,"-",('Órdenes según Instancia'!K48/'Órdenes según Instancia'!AE48))</f>
        <v>0</v>
      </c>
      <c r="T48" s="31">
        <f>IF('Órdenes según Instancia'!AE48=0,"-",('Órdenes según Instancia'!P48/'Órdenes según Instancia'!AE48))</f>
        <v>0</v>
      </c>
      <c r="U48" s="31">
        <f>IF('Órdenes según Instancia'!AE48=0,"-",('Órdenes según Instancia'!U48/('Órdenes según Instancia'!AE48)))</f>
        <v>0</v>
      </c>
      <c r="V48" s="31">
        <f>IF('Órdenes según Instancia'!AE48=0,"-",('Órdenes según Instancia'!Z48/'Órdenes según Instancia'!AE48))</f>
        <v>0</v>
      </c>
    </row>
    <row r="49" spans="2:22" ht="20.100000000000001" customHeight="1" thickBot="1" x14ac:dyDescent="0.25">
      <c r="B49" s="4" t="s">
        <v>232</v>
      </c>
      <c r="C49" s="31">
        <f>IF('Órdenes según Instancia'!AB49=0,"-",('Órdenes según Instancia'!C49/'Órdenes según Instancia'!AB49))</f>
        <v>0.99270072992700731</v>
      </c>
      <c r="D49" s="31">
        <f>IF('Órdenes según Instancia'!AB49=0,"-",('Órdenes según Instancia'!H49/'Órdenes según Instancia'!AB49))</f>
        <v>0</v>
      </c>
      <c r="E49" s="31">
        <f>IF('Órdenes según Instancia'!AB49=0,"-",('Órdenes según Instancia'!M49/'Órdenes según Instancia'!AB49))</f>
        <v>7.2992700729927005E-3</v>
      </c>
      <c r="F49" s="31">
        <f>IF('Órdenes según Instancia'!AB49=0,"-",('Órdenes según Instancia'!R49/'Órdenes según Instancia'!AB49))</f>
        <v>0</v>
      </c>
      <c r="G49" s="31">
        <f>IF('Órdenes según Instancia'!AB49=0,"-",('Órdenes según Instancia'!W49/'Órdenes según Instancia'!AB49))</f>
        <v>0</v>
      </c>
      <c r="H49" s="31" t="str">
        <f>IF('Órdenes según Instancia'!AC49=0,"-",('Órdenes según Instancia'!D49/'Órdenes según Instancia'!AC49))</f>
        <v>-</v>
      </c>
      <c r="I49" s="31" t="str">
        <f>IF('Órdenes según Instancia'!AC49=0,"-",('Órdenes según Instancia'!I49/'Órdenes según Instancia'!AC49))</f>
        <v>-</v>
      </c>
      <c r="J49" s="31" t="str">
        <f>IF('Órdenes según Instancia'!AC49=0,"-",('Órdenes según Instancia'!N49/'Órdenes según Instancia'!AC49))</f>
        <v>-</v>
      </c>
      <c r="K49" s="31" t="str">
        <f>IF('Órdenes según Instancia'!AC49=0,"-",('Órdenes según Instancia'!S49/'Órdenes según Instancia'!AC49))</f>
        <v>-</v>
      </c>
      <c r="L49" s="31" t="str">
        <f>IF('Órdenes según Instancia'!AC49=0,"-",('Órdenes según Instancia'!X49/'Órdenes según Instancia'!AC49))</f>
        <v>-</v>
      </c>
      <c r="M49" s="31">
        <f>IF('Órdenes según Instancia'!AD49=0,"-",('Órdenes según Instancia'!E49/'Órdenes según Instancia'!AD49))</f>
        <v>0.99056603773584906</v>
      </c>
      <c r="N49" s="31">
        <f>IF('Órdenes según Instancia'!AD49=0,"-",('Órdenes según Instancia'!J49/'Órdenes según Instancia'!AD49))</f>
        <v>0</v>
      </c>
      <c r="O49" s="31">
        <f>IF('Órdenes según Instancia'!AD49=0,"-",('Órdenes según Instancia'!O49/'Órdenes según Instancia'!AD49))</f>
        <v>9.433962264150943E-3</v>
      </c>
      <c r="P49" s="31">
        <f>IF('Órdenes según Instancia'!AD49=0,"-",('Órdenes según Instancia'!T49/'Órdenes según Instancia'!AD49))</f>
        <v>0</v>
      </c>
      <c r="Q49" s="31">
        <f>IF('Órdenes según Instancia'!AD49=0,"-",('Órdenes según Instancia'!Y49/'Órdenes según Instancia'!AD49))</f>
        <v>0</v>
      </c>
      <c r="R49" s="31">
        <f>IF('Órdenes según Instancia'!AE49=0,"-",('Órdenes según Instancia'!F49/'Órdenes según Instancia'!AE49))</f>
        <v>1</v>
      </c>
      <c r="S49" s="31">
        <f>IF('Órdenes según Instancia'!AE49=0,"-",('Órdenes según Instancia'!K49/'Órdenes según Instancia'!AE49))</f>
        <v>0</v>
      </c>
      <c r="T49" s="31">
        <f>IF('Órdenes según Instancia'!AE49=0,"-",('Órdenes según Instancia'!P49/'Órdenes según Instancia'!AE49))</f>
        <v>0</v>
      </c>
      <c r="U49" s="31">
        <f>IF('Órdenes según Instancia'!AE49=0,"-",('Órdenes según Instancia'!U49/('Órdenes según Instancia'!AE49)))</f>
        <v>0</v>
      </c>
      <c r="V49" s="31">
        <f>IF('Órdenes según Instancia'!AE49=0,"-",('Órdenes según Instancia'!Z49/'Órdenes según Instancia'!AE49))</f>
        <v>0</v>
      </c>
    </row>
    <row r="50" spans="2:22" ht="20.100000000000001" customHeight="1" thickBot="1" x14ac:dyDescent="0.25">
      <c r="B50" s="4" t="s">
        <v>233</v>
      </c>
      <c r="C50" s="31">
        <f>IF('Órdenes según Instancia'!AB50=0,"-",('Órdenes según Instancia'!C50/'Órdenes según Instancia'!AB50))</f>
        <v>0.99300699300699302</v>
      </c>
      <c r="D50" s="31">
        <f>IF('Órdenes según Instancia'!AB50=0,"-",('Órdenes según Instancia'!H50/'Órdenes según Instancia'!AB50))</f>
        <v>0</v>
      </c>
      <c r="E50" s="31">
        <f>IF('Órdenes según Instancia'!AB50=0,"-",('Órdenes según Instancia'!M50/'Órdenes según Instancia'!AB50))</f>
        <v>6.993006993006993E-3</v>
      </c>
      <c r="F50" s="31">
        <f>IF('Órdenes según Instancia'!AB50=0,"-",('Órdenes según Instancia'!R50/'Órdenes según Instancia'!AB50))</f>
        <v>0</v>
      </c>
      <c r="G50" s="31">
        <f>IF('Órdenes según Instancia'!AB50=0,"-",('Órdenes según Instancia'!W50/'Órdenes según Instancia'!AB50))</f>
        <v>0</v>
      </c>
      <c r="H50" s="31" t="str">
        <f>IF('Órdenes según Instancia'!AC50=0,"-",('Órdenes según Instancia'!D50/'Órdenes según Instancia'!AC50))</f>
        <v>-</v>
      </c>
      <c r="I50" s="31" t="str">
        <f>IF('Órdenes según Instancia'!AC50=0,"-",('Órdenes según Instancia'!I50/'Órdenes según Instancia'!AC50))</f>
        <v>-</v>
      </c>
      <c r="J50" s="31" t="str">
        <f>IF('Órdenes según Instancia'!AC50=0,"-",('Órdenes según Instancia'!N50/'Órdenes según Instancia'!AC50))</f>
        <v>-</v>
      </c>
      <c r="K50" s="31" t="str">
        <f>IF('Órdenes según Instancia'!AC50=0,"-",('Órdenes según Instancia'!S50/'Órdenes según Instancia'!AC50))</f>
        <v>-</v>
      </c>
      <c r="L50" s="31" t="str">
        <f>IF('Órdenes según Instancia'!AC50=0,"-",('Órdenes según Instancia'!X50/'Órdenes según Instancia'!AC50))</f>
        <v>-</v>
      </c>
      <c r="M50" s="31">
        <f>IF('Órdenes según Instancia'!AD50=0,"-",('Órdenes según Instancia'!E50/'Órdenes según Instancia'!AD50))</f>
        <v>0.99206349206349209</v>
      </c>
      <c r="N50" s="31">
        <f>IF('Órdenes según Instancia'!AD50=0,"-",('Órdenes según Instancia'!J50/'Órdenes según Instancia'!AD50))</f>
        <v>0</v>
      </c>
      <c r="O50" s="31">
        <f>IF('Órdenes según Instancia'!AD50=0,"-",('Órdenes según Instancia'!O50/'Órdenes según Instancia'!AD50))</f>
        <v>7.9365079365079361E-3</v>
      </c>
      <c r="P50" s="31">
        <f>IF('Órdenes según Instancia'!AD50=0,"-",('Órdenes según Instancia'!T50/'Órdenes según Instancia'!AD50))</f>
        <v>0</v>
      </c>
      <c r="Q50" s="31">
        <f>IF('Órdenes según Instancia'!AD50=0,"-",('Órdenes según Instancia'!Y50/'Órdenes según Instancia'!AD50))</f>
        <v>0</v>
      </c>
      <c r="R50" s="31">
        <f>IF('Órdenes según Instancia'!AE50=0,"-",('Órdenes según Instancia'!F50/'Órdenes según Instancia'!AE50))</f>
        <v>1</v>
      </c>
      <c r="S50" s="31">
        <f>IF('Órdenes según Instancia'!AE50=0,"-",('Órdenes según Instancia'!K50/'Órdenes según Instancia'!AE50))</f>
        <v>0</v>
      </c>
      <c r="T50" s="31">
        <f>IF('Órdenes según Instancia'!AE50=0,"-",('Órdenes según Instancia'!P50/'Órdenes según Instancia'!AE50))</f>
        <v>0</v>
      </c>
      <c r="U50" s="31">
        <f>IF('Órdenes según Instancia'!AE50=0,"-",('Órdenes según Instancia'!U50/('Órdenes según Instancia'!AE50)))</f>
        <v>0</v>
      </c>
      <c r="V50" s="31">
        <f>IF('Órdenes según Instancia'!AE50=0,"-",('Órdenes según Instancia'!Z50/'Órdenes según Instancia'!AE50))</f>
        <v>0</v>
      </c>
    </row>
    <row r="51" spans="2:22" ht="20.100000000000001" customHeight="1" thickBot="1" x14ac:dyDescent="0.25">
      <c r="B51" s="4" t="s">
        <v>234</v>
      </c>
      <c r="C51" s="31">
        <f>IF('Órdenes según Instancia'!AB51=0,"-",('Órdenes según Instancia'!C51/'Órdenes según Instancia'!AB51))</f>
        <v>0.9685430463576159</v>
      </c>
      <c r="D51" s="31">
        <f>IF('Órdenes según Instancia'!AB51=0,"-",('Órdenes según Instancia'!H51/'Órdenes según Instancia'!AB51))</f>
        <v>1.6556291390728477E-3</v>
      </c>
      <c r="E51" s="31">
        <f>IF('Órdenes según Instancia'!AB51=0,"-",('Órdenes según Instancia'!M51/'Órdenes según Instancia'!AB51))</f>
        <v>4.9668874172185433E-3</v>
      </c>
      <c r="F51" s="31">
        <f>IF('Órdenes según Instancia'!AB51=0,"-",('Órdenes según Instancia'!R51/'Órdenes según Instancia'!AB51))</f>
        <v>2.4834437086092714E-2</v>
      </c>
      <c r="G51" s="31">
        <f>IF('Órdenes según Instancia'!AB51=0,"-",('Órdenes según Instancia'!W51/'Órdenes según Instancia'!AB51))</f>
        <v>0</v>
      </c>
      <c r="H51" s="31">
        <f>IF('Órdenes según Instancia'!AC51=0,"-",('Órdenes según Instancia'!D51/'Órdenes según Instancia'!AC51))</f>
        <v>1</v>
      </c>
      <c r="I51" s="31">
        <f>IF('Órdenes según Instancia'!AC51=0,"-",('Órdenes según Instancia'!I51/'Órdenes según Instancia'!AC51))</f>
        <v>0</v>
      </c>
      <c r="J51" s="31">
        <f>IF('Órdenes según Instancia'!AC51=0,"-",('Órdenes según Instancia'!N51/'Órdenes según Instancia'!AC51))</f>
        <v>0</v>
      </c>
      <c r="K51" s="31">
        <f>IF('Órdenes según Instancia'!AC51=0,"-",('Órdenes según Instancia'!S51/'Órdenes según Instancia'!AC51))</f>
        <v>0</v>
      </c>
      <c r="L51" s="31">
        <f>IF('Órdenes según Instancia'!AC51=0,"-",('Órdenes según Instancia'!X51/'Órdenes según Instancia'!AC51))</f>
        <v>0</v>
      </c>
      <c r="M51" s="31">
        <f>IF('Órdenes según Instancia'!AD51=0,"-",('Órdenes según Instancia'!E51/'Órdenes según Instancia'!AD51))</f>
        <v>0.9635974304068522</v>
      </c>
      <c r="N51" s="31">
        <f>IF('Órdenes según Instancia'!AD51=0,"-",('Órdenes según Instancia'!J51/'Órdenes según Instancia'!AD51))</f>
        <v>0</v>
      </c>
      <c r="O51" s="31">
        <f>IF('Órdenes según Instancia'!AD51=0,"-",('Órdenes según Instancia'!O51/'Órdenes según Instancia'!AD51))</f>
        <v>4.2826552462526769E-3</v>
      </c>
      <c r="P51" s="31">
        <f>IF('Órdenes según Instancia'!AD51=0,"-",('Órdenes según Instancia'!T51/'Órdenes según Instancia'!AD51))</f>
        <v>3.2119914346895075E-2</v>
      </c>
      <c r="Q51" s="31">
        <f>IF('Órdenes según Instancia'!AD51=0,"-",('Órdenes según Instancia'!Y51/'Órdenes según Instancia'!AD51))</f>
        <v>0</v>
      </c>
      <c r="R51" s="31">
        <f>IF('Órdenes según Instancia'!AE51=0,"-",('Órdenes según Instancia'!F51/'Órdenes según Instancia'!AE51))</f>
        <v>0.98529411764705888</v>
      </c>
      <c r="S51" s="31">
        <f>IF('Órdenes según Instancia'!AE51=0,"-",('Órdenes según Instancia'!K51/'Órdenes según Instancia'!AE51))</f>
        <v>7.3529411764705881E-3</v>
      </c>
      <c r="T51" s="31">
        <f>IF('Órdenes según Instancia'!AE51=0,"-",('Órdenes según Instancia'!P51/'Órdenes según Instancia'!AE51))</f>
        <v>7.3529411764705881E-3</v>
      </c>
      <c r="U51" s="31">
        <f>IF('Órdenes según Instancia'!AE51=0,"-",('Órdenes según Instancia'!U51/('Órdenes según Instancia'!AE51)))</f>
        <v>0</v>
      </c>
      <c r="V51" s="31">
        <f>IF('Órdenes según Instancia'!AE51=0,"-",('Órdenes según Instancia'!Z51/'Órdenes según Instancia'!AE51))</f>
        <v>0</v>
      </c>
    </row>
    <row r="52" spans="2:22" ht="20.100000000000001" customHeight="1" thickBot="1" x14ac:dyDescent="0.25">
      <c r="B52" s="4" t="s">
        <v>235</v>
      </c>
      <c r="C52" s="31">
        <f>IF('Órdenes según Instancia'!AB52=0,"-",('Órdenes según Instancia'!C52/'Órdenes según Instancia'!AB52))</f>
        <v>1</v>
      </c>
      <c r="D52" s="31">
        <f>IF('Órdenes según Instancia'!AB52=0,"-",('Órdenes según Instancia'!H52/'Órdenes según Instancia'!AB52))</f>
        <v>0</v>
      </c>
      <c r="E52" s="31">
        <f>IF('Órdenes según Instancia'!AB52=0,"-",('Órdenes según Instancia'!M52/'Órdenes según Instancia'!AB52))</f>
        <v>0</v>
      </c>
      <c r="F52" s="31">
        <f>IF('Órdenes según Instancia'!AB52=0,"-",('Órdenes según Instancia'!R52/'Órdenes según Instancia'!AB52))</f>
        <v>0</v>
      </c>
      <c r="G52" s="31">
        <f>IF('Órdenes según Instancia'!AB52=0,"-",('Órdenes según Instancia'!W52/'Órdenes según Instancia'!AB52))</f>
        <v>0</v>
      </c>
      <c r="H52" s="31" t="str">
        <f>IF('Órdenes según Instancia'!AC52=0,"-",('Órdenes según Instancia'!D52/'Órdenes según Instancia'!AC52))</f>
        <v>-</v>
      </c>
      <c r="I52" s="31" t="str">
        <f>IF('Órdenes según Instancia'!AC52=0,"-",('Órdenes según Instancia'!I52/'Órdenes según Instancia'!AC52))</f>
        <v>-</v>
      </c>
      <c r="J52" s="31" t="str">
        <f>IF('Órdenes según Instancia'!AC52=0,"-",('Órdenes según Instancia'!N52/'Órdenes según Instancia'!AC52))</f>
        <v>-</v>
      </c>
      <c r="K52" s="31" t="str">
        <f>IF('Órdenes según Instancia'!AC52=0,"-",('Órdenes según Instancia'!S52/'Órdenes según Instancia'!AC52))</f>
        <v>-</v>
      </c>
      <c r="L52" s="31" t="str">
        <f>IF('Órdenes según Instancia'!AC52=0,"-",('Órdenes según Instancia'!X52/'Órdenes según Instancia'!AC52))</f>
        <v>-</v>
      </c>
      <c r="M52" s="31">
        <f>IF('Órdenes según Instancia'!AD52=0,"-",('Órdenes según Instancia'!E52/'Órdenes según Instancia'!AD52))</f>
        <v>1</v>
      </c>
      <c r="N52" s="31">
        <f>IF('Órdenes según Instancia'!AD52=0,"-",('Órdenes según Instancia'!J52/'Órdenes según Instancia'!AD52))</f>
        <v>0</v>
      </c>
      <c r="O52" s="31">
        <f>IF('Órdenes según Instancia'!AD52=0,"-",('Órdenes según Instancia'!O52/'Órdenes según Instancia'!AD52))</f>
        <v>0</v>
      </c>
      <c r="P52" s="31">
        <f>IF('Órdenes según Instancia'!AD52=0,"-",('Órdenes según Instancia'!T52/'Órdenes según Instancia'!AD52))</f>
        <v>0</v>
      </c>
      <c r="Q52" s="31">
        <f>IF('Órdenes según Instancia'!AD52=0,"-",('Órdenes según Instancia'!Y52/'Órdenes según Instancia'!AD52))</f>
        <v>0</v>
      </c>
      <c r="R52" s="31">
        <f>IF('Órdenes según Instancia'!AE52=0,"-",('Órdenes según Instancia'!F52/'Órdenes según Instancia'!AE52))</f>
        <v>1</v>
      </c>
      <c r="S52" s="31">
        <f>IF('Órdenes según Instancia'!AE52=0,"-",('Órdenes según Instancia'!K52/'Órdenes según Instancia'!AE52))</f>
        <v>0</v>
      </c>
      <c r="T52" s="31">
        <f>IF('Órdenes según Instancia'!AE52=0,"-",('Órdenes según Instancia'!P52/'Órdenes según Instancia'!AE52))</f>
        <v>0</v>
      </c>
      <c r="U52" s="31">
        <f>IF('Órdenes según Instancia'!AE52=0,"-",('Órdenes según Instancia'!U52/('Órdenes según Instancia'!AE52)))</f>
        <v>0</v>
      </c>
      <c r="V52" s="31">
        <f>IF('Órdenes según Instancia'!AE52=0,"-",('Órdenes según Instancia'!Z52/'Órdenes según Instancia'!AE52))</f>
        <v>0</v>
      </c>
    </row>
    <row r="53" spans="2:22" ht="20.100000000000001" customHeight="1" thickBot="1" x14ac:dyDescent="0.25">
      <c r="B53" s="4" t="s">
        <v>236</v>
      </c>
      <c r="C53" s="31">
        <f>IF('Órdenes según Instancia'!AB53=0,"-",('Órdenes según Instancia'!C53/'Órdenes según Instancia'!AB53))</f>
        <v>1</v>
      </c>
      <c r="D53" s="31">
        <f>IF('Órdenes según Instancia'!AB53=0,"-",('Órdenes según Instancia'!H53/'Órdenes según Instancia'!AB53))</f>
        <v>0</v>
      </c>
      <c r="E53" s="31">
        <f>IF('Órdenes según Instancia'!AB53=0,"-",('Órdenes según Instancia'!M53/'Órdenes según Instancia'!AB53))</f>
        <v>0</v>
      </c>
      <c r="F53" s="31">
        <f>IF('Órdenes según Instancia'!AB53=0,"-",('Órdenes según Instancia'!R53/'Órdenes según Instancia'!AB53))</f>
        <v>0</v>
      </c>
      <c r="G53" s="31">
        <f>IF('Órdenes según Instancia'!AB53=0,"-",('Órdenes según Instancia'!W53/'Órdenes según Instancia'!AB53))</f>
        <v>0</v>
      </c>
      <c r="H53" s="31" t="str">
        <f>IF('Órdenes según Instancia'!AC53=0,"-",('Órdenes según Instancia'!D53/'Órdenes según Instancia'!AC53))</f>
        <v>-</v>
      </c>
      <c r="I53" s="31" t="str">
        <f>IF('Órdenes según Instancia'!AC53=0,"-",('Órdenes según Instancia'!I53/'Órdenes según Instancia'!AC53))</f>
        <v>-</v>
      </c>
      <c r="J53" s="31" t="str">
        <f>IF('Órdenes según Instancia'!AC53=0,"-",('Órdenes según Instancia'!N53/'Órdenes según Instancia'!AC53))</f>
        <v>-</v>
      </c>
      <c r="K53" s="31" t="str">
        <f>IF('Órdenes según Instancia'!AC53=0,"-",('Órdenes según Instancia'!S53/'Órdenes según Instancia'!AC53))</f>
        <v>-</v>
      </c>
      <c r="L53" s="31" t="str">
        <f>IF('Órdenes según Instancia'!AC53=0,"-",('Órdenes según Instancia'!X53/'Órdenes según Instancia'!AC53))</f>
        <v>-</v>
      </c>
      <c r="M53" s="31">
        <f>IF('Órdenes según Instancia'!AD53=0,"-",('Órdenes según Instancia'!E53/'Órdenes según Instancia'!AD53))</f>
        <v>1</v>
      </c>
      <c r="N53" s="31">
        <f>IF('Órdenes según Instancia'!AD53=0,"-",('Órdenes según Instancia'!J53/'Órdenes según Instancia'!AD53))</f>
        <v>0</v>
      </c>
      <c r="O53" s="31">
        <f>IF('Órdenes según Instancia'!AD53=0,"-",('Órdenes según Instancia'!O53/'Órdenes según Instancia'!AD53))</f>
        <v>0</v>
      </c>
      <c r="P53" s="31">
        <f>IF('Órdenes según Instancia'!AD53=0,"-",('Órdenes según Instancia'!T53/'Órdenes según Instancia'!AD53))</f>
        <v>0</v>
      </c>
      <c r="Q53" s="31">
        <f>IF('Órdenes según Instancia'!AD53=0,"-",('Órdenes según Instancia'!Y53/'Órdenes según Instancia'!AD53))</f>
        <v>0</v>
      </c>
      <c r="R53" s="31">
        <f>IF('Órdenes según Instancia'!AE53=0,"-",('Órdenes según Instancia'!F53/'Órdenes según Instancia'!AE53))</f>
        <v>1</v>
      </c>
      <c r="S53" s="31">
        <f>IF('Órdenes según Instancia'!AE53=0,"-",('Órdenes según Instancia'!K53/'Órdenes según Instancia'!AE53))</f>
        <v>0</v>
      </c>
      <c r="T53" s="31">
        <f>IF('Órdenes según Instancia'!AE53=0,"-",('Órdenes según Instancia'!P53/'Órdenes según Instancia'!AE53))</f>
        <v>0</v>
      </c>
      <c r="U53" s="31">
        <f>IF('Órdenes según Instancia'!AE53=0,"-",('Órdenes según Instancia'!U53/('Órdenes según Instancia'!AE53)))</f>
        <v>0</v>
      </c>
      <c r="V53" s="31">
        <f>IF('Órdenes según Instancia'!AE53=0,"-",('Órdenes según Instancia'!Z53/'Órdenes según Instancia'!AE53))</f>
        <v>0</v>
      </c>
    </row>
    <row r="54" spans="2:22" ht="20.100000000000001" customHeight="1" thickBot="1" x14ac:dyDescent="0.25">
      <c r="B54" s="4" t="s">
        <v>237</v>
      </c>
      <c r="C54" s="31">
        <f>IF('Órdenes según Instancia'!AB54=0,"-",('Órdenes según Instancia'!C54/'Órdenes según Instancia'!AB54))</f>
        <v>0.97902097902097907</v>
      </c>
      <c r="D54" s="31">
        <f>IF('Órdenes según Instancia'!AB54=0,"-",('Órdenes según Instancia'!H54/'Órdenes según Instancia'!AB54))</f>
        <v>0</v>
      </c>
      <c r="E54" s="31">
        <f>IF('Órdenes según Instancia'!AB54=0,"-",('Órdenes según Instancia'!M54/'Órdenes según Instancia'!AB54))</f>
        <v>2.097902097902098E-2</v>
      </c>
      <c r="F54" s="31">
        <f>IF('Órdenes según Instancia'!AB54=0,"-",('Órdenes según Instancia'!R54/'Órdenes según Instancia'!AB54))</f>
        <v>0</v>
      </c>
      <c r="G54" s="31">
        <f>IF('Órdenes según Instancia'!AB54=0,"-",('Órdenes según Instancia'!W54/'Órdenes según Instancia'!AB54))</f>
        <v>0</v>
      </c>
      <c r="H54" s="31" t="str">
        <f>IF('Órdenes según Instancia'!AC54=0,"-",('Órdenes según Instancia'!D54/'Órdenes según Instancia'!AC54))</f>
        <v>-</v>
      </c>
      <c r="I54" s="31" t="str">
        <f>IF('Órdenes según Instancia'!AC54=0,"-",('Órdenes según Instancia'!I54/'Órdenes según Instancia'!AC54))</f>
        <v>-</v>
      </c>
      <c r="J54" s="31" t="str">
        <f>IF('Órdenes según Instancia'!AC54=0,"-",('Órdenes según Instancia'!N54/'Órdenes según Instancia'!AC54))</f>
        <v>-</v>
      </c>
      <c r="K54" s="31" t="str">
        <f>IF('Órdenes según Instancia'!AC54=0,"-",('Órdenes según Instancia'!S54/'Órdenes según Instancia'!AC54))</f>
        <v>-</v>
      </c>
      <c r="L54" s="31" t="str">
        <f>IF('Órdenes según Instancia'!AC54=0,"-",('Órdenes según Instancia'!X54/'Órdenes según Instancia'!AC54))</f>
        <v>-</v>
      </c>
      <c r="M54" s="31">
        <f>IF('Órdenes según Instancia'!AD54=0,"-",('Órdenes según Instancia'!E54/'Órdenes según Instancia'!AD54))</f>
        <v>0.97142857142857142</v>
      </c>
      <c r="N54" s="31">
        <f>IF('Órdenes según Instancia'!AD54=0,"-",('Órdenes según Instancia'!J54/'Órdenes según Instancia'!AD54))</f>
        <v>0</v>
      </c>
      <c r="O54" s="31">
        <f>IF('Órdenes según Instancia'!AD54=0,"-",('Órdenes según Instancia'!O54/'Órdenes según Instancia'!AD54))</f>
        <v>2.8571428571428571E-2</v>
      </c>
      <c r="P54" s="31">
        <f>IF('Órdenes según Instancia'!AD54=0,"-",('Órdenes según Instancia'!T54/'Órdenes según Instancia'!AD54))</f>
        <v>0</v>
      </c>
      <c r="Q54" s="31">
        <f>IF('Órdenes según Instancia'!AD54=0,"-",('Órdenes según Instancia'!Y54/'Órdenes según Instancia'!AD54))</f>
        <v>0</v>
      </c>
      <c r="R54" s="31">
        <f>IF('Órdenes según Instancia'!AE54=0,"-",('Órdenes según Instancia'!F54/'Órdenes según Instancia'!AE54))</f>
        <v>1</v>
      </c>
      <c r="S54" s="31">
        <f>IF('Órdenes según Instancia'!AE54=0,"-",('Órdenes según Instancia'!K54/'Órdenes según Instancia'!AE54))</f>
        <v>0</v>
      </c>
      <c r="T54" s="31">
        <f>IF('Órdenes según Instancia'!AE54=0,"-",('Órdenes según Instancia'!P54/'Órdenes según Instancia'!AE54))</f>
        <v>0</v>
      </c>
      <c r="U54" s="31">
        <f>IF('Órdenes según Instancia'!AE54=0,"-",('Órdenes según Instancia'!U54/('Órdenes según Instancia'!AE54)))</f>
        <v>0</v>
      </c>
      <c r="V54" s="31">
        <f>IF('Órdenes según Instancia'!AE54=0,"-",('Órdenes según Instancia'!Z54/'Órdenes según Instancia'!AE54))</f>
        <v>0</v>
      </c>
    </row>
    <row r="55" spans="2:22" ht="20.100000000000001" customHeight="1" thickBot="1" x14ac:dyDescent="0.25">
      <c r="B55" s="4" t="s">
        <v>238</v>
      </c>
      <c r="C55" s="31">
        <f>IF('Órdenes según Instancia'!AB55=0,"-",('Órdenes según Instancia'!C55/'Órdenes según Instancia'!AB55))</f>
        <v>0.95918367346938771</v>
      </c>
      <c r="D55" s="31">
        <f>IF('Órdenes según Instancia'!AB55=0,"-",('Órdenes según Instancia'!H55/'Órdenes según Instancia'!AB55))</f>
        <v>0</v>
      </c>
      <c r="E55" s="31">
        <f>IF('Órdenes según Instancia'!AB55=0,"-",('Órdenes según Instancia'!M55/'Órdenes según Instancia'!AB55))</f>
        <v>4.0816326530612242E-2</v>
      </c>
      <c r="F55" s="31">
        <f>IF('Órdenes según Instancia'!AB55=0,"-",('Órdenes según Instancia'!R55/'Órdenes según Instancia'!AB55))</f>
        <v>0</v>
      </c>
      <c r="G55" s="31">
        <f>IF('Órdenes según Instancia'!AB55=0,"-",('Órdenes según Instancia'!W55/'Órdenes según Instancia'!AB55))</f>
        <v>0</v>
      </c>
      <c r="H55" s="31" t="str">
        <f>IF('Órdenes según Instancia'!AC55=0,"-",('Órdenes según Instancia'!D55/'Órdenes según Instancia'!AC55))</f>
        <v>-</v>
      </c>
      <c r="I55" s="31" t="str">
        <f>IF('Órdenes según Instancia'!AC55=0,"-",('Órdenes según Instancia'!I55/'Órdenes según Instancia'!AC55))</f>
        <v>-</v>
      </c>
      <c r="J55" s="31" t="str">
        <f>IF('Órdenes según Instancia'!AC55=0,"-",('Órdenes según Instancia'!N55/'Órdenes según Instancia'!AC55))</f>
        <v>-</v>
      </c>
      <c r="K55" s="31" t="str">
        <f>IF('Órdenes según Instancia'!AC55=0,"-",('Órdenes según Instancia'!S55/'Órdenes según Instancia'!AC55))</f>
        <v>-</v>
      </c>
      <c r="L55" s="31" t="str">
        <f>IF('Órdenes según Instancia'!AC55=0,"-",('Órdenes según Instancia'!X55/'Órdenes según Instancia'!AC55))</f>
        <v>-</v>
      </c>
      <c r="M55" s="31">
        <f>IF('Órdenes según Instancia'!AD55=0,"-",('Órdenes según Instancia'!E55/'Órdenes según Instancia'!AD55))</f>
        <v>0.93333333333333335</v>
      </c>
      <c r="N55" s="31">
        <f>IF('Órdenes según Instancia'!AD55=0,"-",('Órdenes según Instancia'!J55/'Órdenes según Instancia'!AD55))</f>
        <v>0</v>
      </c>
      <c r="O55" s="31">
        <f>IF('Órdenes según Instancia'!AD55=0,"-",('Órdenes según Instancia'!O55/'Órdenes según Instancia'!AD55))</f>
        <v>6.6666666666666666E-2</v>
      </c>
      <c r="P55" s="31">
        <f>IF('Órdenes según Instancia'!AD55=0,"-",('Órdenes según Instancia'!T55/'Órdenes según Instancia'!AD55))</f>
        <v>0</v>
      </c>
      <c r="Q55" s="31">
        <f>IF('Órdenes según Instancia'!AD55=0,"-",('Órdenes según Instancia'!Y55/'Órdenes según Instancia'!AD55))</f>
        <v>0</v>
      </c>
      <c r="R55" s="31">
        <f>IF('Órdenes según Instancia'!AE55=0,"-",('Órdenes según Instancia'!F55/'Órdenes según Instancia'!AE55))</f>
        <v>1</v>
      </c>
      <c r="S55" s="31">
        <f>IF('Órdenes según Instancia'!AE55=0,"-",('Órdenes según Instancia'!K55/'Órdenes según Instancia'!AE55))</f>
        <v>0</v>
      </c>
      <c r="T55" s="31">
        <f>IF('Órdenes según Instancia'!AE55=0,"-",('Órdenes según Instancia'!P55/'Órdenes según Instancia'!AE55))</f>
        <v>0</v>
      </c>
      <c r="U55" s="31">
        <f>IF('Órdenes según Instancia'!AE55=0,"-",('Órdenes según Instancia'!U55/('Órdenes según Instancia'!AE55)))</f>
        <v>0</v>
      </c>
      <c r="V55" s="31">
        <f>IF('Órdenes según Instancia'!AE55=0,"-",('Órdenes según Instancia'!Z55/'Órdenes según Instancia'!AE55))</f>
        <v>0</v>
      </c>
    </row>
    <row r="56" spans="2:22" ht="20.100000000000001" customHeight="1" thickBot="1" x14ac:dyDescent="0.25">
      <c r="B56" s="4" t="s">
        <v>239</v>
      </c>
      <c r="C56" s="31">
        <f>IF('Órdenes según Instancia'!AB56=0,"-",('Órdenes según Instancia'!C56/'Órdenes según Instancia'!AB56))</f>
        <v>0.97872340425531912</v>
      </c>
      <c r="D56" s="31">
        <f>IF('Órdenes según Instancia'!AB56=0,"-",('Órdenes según Instancia'!H56/'Órdenes según Instancia'!AB56))</f>
        <v>0</v>
      </c>
      <c r="E56" s="31">
        <f>IF('Órdenes según Instancia'!AB56=0,"-",('Órdenes según Instancia'!M56/'Órdenes según Instancia'!AB56))</f>
        <v>2.1276595744680851E-2</v>
      </c>
      <c r="F56" s="31">
        <f>IF('Órdenes según Instancia'!AB56=0,"-",('Órdenes según Instancia'!R56/'Órdenes según Instancia'!AB56))</f>
        <v>0</v>
      </c>
      <c r="G56" s="31">
        <f>IF('Órdenes según Instancia'!AB56=0,"-",('Órdenes según Instancia'!W56/'Órdenes según Instancia'!AB56))</f>
        <v>0</v>
      </c>
      <c r="H56" s="31" t="str">
        <f>IF('Órdenes según Instancia'!AC56=0,"-",('Órdenes según Instancia'!D56/'Órdenes según Instancia'!AC56))</f>
        <v>-</v>
      </c>
      <c r="I56" s="31" t="str">
        <f>IF('Órdenes según Instancia'!AC56=0,"-",('Órdenes según Instancia'!I56/'Órdenes según Instancia'!AC56))</f>
        <v>-</v>
      </c>
      <c r="J56" s="31" t="str">
        <f>IF('Órdenes según Instancia'!AC56=0,"-",('Órdenes según Instancia'!N56/'Órdenes según Instancia'!AC56))</f>
        <v>-</v>
      </c>
      <c r="K56" s="31" t="str">
        <f>IF('Órdenes según Instancia'!AC56=0,"-",('Órdenes según Instancia'!S56/'Órdenes según Instancia'!AC56))</f>
        <v>-</v>
      </c>
      <c r="L56" s="31" t="str">
        <f>IF('Órdenes según Instancia'!AC56=0,"-",('Órdenes según Instancia'!X56/'Órdenes según Instancia'!AC56))</f>
        <v>-</v>
      </c>
      <c r="M56" s="31">
        <f>IF('Órdenes según Instancia'!AD56=0,"-",('Órdenes según Instancia'!E56/'Órdenes según Instancia'!AD56))</f>
        <v>0.96875</v>
      </c>
      <c r="N56" s="31">
        <f>IF('Órdenes según Instancia'!AD56=0,"-",('Órdenes según Instancia'!J56/'Órdenes según Instancia'!AD56))</f>
        <v>0</v>
      </c>
      <c r="O56" s="31">
        <f>IF('Órdenes según Instancia'!AD56=0,"-",('Órdenes según Instancia'!O56/'Órdenes según Instancia'!AD56))</f>
        <v>3.125E-2</v>
      </c>
      <c r="P56" s="31">
        <f>IF('Órdenes según Instancia'!AD56=0,"-",('Órdenes según Instancia'!T56/'Órdenes según Instancia'!AD56))</f>
        <v>0</v>
      </c>
      <c r="Q56" s="31">
        <f>IF('Órdenes según Instancia'!AD56=0,"-",('Órdenes según Instancia'!Y56/'Órdenes según Instancia'!AD56))</f>
        <v>0</v>
      </c>
      <c r="R56" s="31">
        <f>IF('Órdenes según Instancia'!AE56=0,"-",('Órdenes según Instancia'!F56/'Órdenes según Instancia'!AE56))</f>
        <v>1</v>
      </c>
      <c r="S56" s="31">
        <f>IF('Órdenes según Instancia'!AE56=0,"-",('Órdenes según Instancia'!K56/'Órdenes según Instancia'!AE56))</f>
        <v>0</v>
      </c>
      <c r="T56" s="31">
        <f>IF('Órdenes según Instancia'!AE56=0,"-",('Órdenes según Instancia'!P56/'Órdenes según Instancia'!AE56))</f>
        <v>0</v>
      </c>
      <c r="U56" s="31">
        <f>IF('Órdenes según Instancia'!AE56=0,"-",('Órdenes según Instancia'!U56/('Órdenes según Instancia'!AE56)))</f>
        <v>0</v>
      </c>
      <c r="V56" s="31">
        <f>IF('Órdenes según Instancia'!AE56=0,"-",('Órdenes según Instancia'!Z56/'Órdenes según Instancia'!AE56))</f>
        <v>0</v>
      </c>
    </row>
    <row r="57" spans="2:22" ht="20.100000000000001" customHeight="1" thickBot="1" x14ac:dyDescent="0.25">
      <c r="B57" s="4" t="s">
        <v>240</v>
      </c>
      <c r="C57" s="31">
        <f>IF('Órdenes según Instancia'!AB57=0,"-",('Órdenes según Instancia'!C57/'Órdenes según Instancia'!AB57))</f>
        <v>0.97222222222222221</v>
      </c>
      <c r="D57" s="31">
        <f>IF('Órdenes según Instancia'!AB57=0,"-",('Órdenes según Instancia'!H57/'Órdenes según Instancia'!AB57))</f>
        <v>1.3888888888888888E-2</v>
      </c>
      <c r="E57" s="31">
        <f>IF('Órdenes según Instancia'!AB57=0,"-",('Órdenes según Instancia'!M57/'Órdenes según Instancia'!AB57))</f>
        <v>1.3888888888888888E-2</v>
      </c>
      <c r="F57" s="31">
        <f>IF('Órdenes según Instancia'!AB57=0,"-",('Órdenes según Instancia'!R57/'Órdenes según Instancia'!AB57))</f>
        <v>0</v>
      </c>
      <c r="G57" s="31">
        <f>IF('Órdenes según Instancia'!AB57=0,"-",('Órdenes según Instancia'!W57/'Órdenes según Instancia'!AB57))</f>
        <v>0</v>
      </c>
      <c r="H57" s="31" t="str">
        <f>IF('Órdenes según Instancia'!AC57=0,"-",('Órdenes según Instancia'!D57/'Órdenes según Instancia'!AC57))</f>
        <v>-</v>
      </c>
      <c r="I57" s="31" t="str">
        <f>IF('Órdenes según Instancia'!AC57=0,"-",('Órdenes según Instancia'!I57/'Órdenes según Instancia'!AC57))</f>
        <v>-</v>
      </c>
      <c r="J57" s="31" t="str">
        <f>IF('Órdenes según Instancia'!AC57=0,"-",('Órdenes según Instancia'!N57/'Órdenes según Instancia'!AC57))</f>
        <v>-</v>
      </c>
      <c r="K57" s="31" t="str">
        <f>IF('Órdenes según Instancia'!AC57=0,"-",('Órdenes según Instancia'!S57/'Órdenes según Instancia'!AC57))</f>
        <v>-</v>
      </c>
      <c r="L57" s="31" t="str">
        <f>IF('Órdenes según Instancia'!AC57=0,"-",('Órdenes según Instancia'!X57/'Órdenes según Instancia'!AC57))</f>
        <v>-</v>
      </c>
      <c r="M57" s="31">
        <f>IF('Órdenes según Instancia'!AD57=0,"-",('Órdenes según Instancia'!E57/'Órdenes según Instancia'!AD57))</f>
        <v>0.967741935483871</v>
      </c>
      <c r="N57" s="31">
        <f>IF('Órdenes según Instancia'!AD57=0,"-",('Órdenes según Instancia'!J57/'Órdenes según Instancia'!AD57))</f>
        <v>1.0752688172043012E-2</v>
      </c>
      <c r="O57" s="31">
        <f>IF('Órdenes según Instancia'!AD57=0,"-",('Órdenes según Instancia'!O57/'Órdenes según Instancia'!AD57))</f>
        <v>2.1505376344086023E-2</v>
      </c>
      <c r="P57" s="31">
        <f>IF('Órdenes según Instancia'!AD57=0,"-",('Órdenes según Instancia'!T57/'Órdenes según Instancia'!AD57))</f>
        <v>0</v>
      </c>
      <c r="Q57" s="31">
        <f>IF('Órdenes según Instancia'!AD57=0,"-",('Órdenes según Instancia'!Y57/'Órdenes según Instancia'!AD57))</f>
        <v>0</v>
      </c>
      <c r="R57" s="31">
        <f>IF('Órdenes según Instancia'!AE57=0,"-",('Órdenes según Instancia'!F57/'Órdenes según Instancia'!AE57))</f>
        <v>0.98039215686274506</v>
      </c>
      <c r="S57" s="31">
        <f>IF('Órdenes según Instancia'!AE57=0,"-",('Órdenes según Instancia'!K57/'Órdenes según Instancia'!AE57))</f>
        <v>1.9607843137254902E-2</v>
      </c>
      <c r="T57" s="31">
        <f>IF('Órdenes según Instancia'!AE57=0,"-",('Órdenes según Instancia'!P57/'Órdenes según Instancia'!AE57))</f>
        <v>0</v>
      </c>
      <c r="U57" s="31">
        <f>IF('Órdenes según Instancia'!AE57=0,"-",('Órdenes según Instancia'!U57/('Órdenes según Instancia'!AE57)))</f>
        <v>0</v>
      </c>
      <c r="V57" s="31">
        <f>IF('Órdenes según Instancia'!AE57=0,"-",('Órdenes según Instancia'!Z57/'Órdenes según Instancia'!AE57))</f>
        <v>0</v>
      </c>
    </row>
    <row r="58" spans="2:22" ht="20.100000000000001" customHeight="1" thickBot="1" x14ac:dyDescent="0.25">
      <c r="B58" s="4" t="s">
        <v>241</v>
      </c>
      <c r="C58" s="31">
        <f>IF('Órdenes según Instancia'!AB58=0,"-",('Órdenes según Instancia'!C58/'Órdenes según Instancia'!AB58))</f>
        <v>0.97930049964311205</v>
      </c>
      <c r="D58" s="31">
        <f>IF('Órdenes según Instancia'!AB58=0,"-",('Órdenes según Instancia'!H58/'Órdenes según Instancia'!AB58))</f>
        <v>0</v>
      </c>
      <c r="E58" s="31">
        <f>IF('Órdenes según Instancia'!AB58=0,"-",('Órdenes según Instancia'!M58/'Órdenes según Instancia'!AB58))</f>
        <v>2.0699500356887938E-2</v>
      </c>
      <c r="F58" s="31">
        <f>IF('Órdenes según Instancia'!AB58=0,"-",('Órdenes según Instancia'!R58/'Órdenes según Instancia'!AB58))</f>
        <v>0</v>
      </c>
      <c r="G58" s="31">
        <f>IF('Órdenes según Instancia'!AB58=0,"-",('Órdenes según Instancia'!W58/'Órdenes según Instancia'!AB58))</f>
        <v>0</v>
      </c>
      <c r="H58" s="31" t="str">
        <f>IF('Órdenes según Instancia'!AC58=0,"-",('Órdenes según Instancia'!D58/'Órdenes según Instancia'!AC58))</f>
        <v>-</v>
      </c>
      <c r="I58" s="31" t="str">
        <f>IF('Órdenes según Instancia'!AC58=0,"-",('Órdenes según Instancia'!I58/'Órdenes según Instancia'!AC58))</f>
        <v>-</v>
      </c>
      <c r="J58" s="31" t="str">
        <f>IF('Órdenes según Instancia'!AC58=0,"-",('Órdenes según Instancia'!N58/'Órdenes según Instancia'!AC58))</f>
        <v>-</v>
      </c>
      <c r="K58" s="31" t="str">
        <f>IF('Órdenes según Instancia'!AC58=0,"-",('Órdenes según Instancia'!S58/'Órdenes según Instancia'!AC58))</f>
        <v>-</v>
      </c>
      <c r="L58" s="31" t="str">
        <f>IF('Órdenes según Instancia'!AC58=0,"-",('Órdenes según Instancia'!X58/'Órdenes según Instancia'!AC58))</f>
        <v>-</v>
      </c>
      <c r="M58" s="31">
        <f>IF('Órdenes según Instancia'!AD58=0,"-",('Órdenes según Instancia'!E58/'Órdenes según Instancia'!AD58))</f>
        <v>0.95631825273010918</v>
      </c>
      <c r="N58" s="31">
        <f>IF('Órdenes según Instancia'!AD58=0,"-",('Órdenes según Instancia'!J58/'Órdenes según Instancia'!AD58))</f>
        <v>0</v>
      </c>
      <c r="O58" s="31">
        <f>IF('Órdenes según Instancia'!AD58=0,"-",('Órdenes según Instancia'!O58/'Órdenes según Instancia'!AD58))</f>
        <v>4.3681747269890797E-2</v>
      </c>
      <c r="P58" s="31">
        <f>IF('Órdenes según Instancia'!AD58=0,"-",('Órdenes según Instancia'!T58/'Órdenes según Instancia'!AD58))</f>
        <v>0</v>
      </c>
      <c r="Q58" s="31">
        <f>IF('Órdenes según Instancia'!AD58=0,"-",('Órdenes según Instancia'!Y58/'Órdenes según Instancia'!AD58))</f>
        <v>0</v>
      </c>
      <c r="R58" s="31">
        <f>IF('Órdenes según Instancia'!AE58=0,"-",('Órdenes según Instancia'!F58/'Órdenes según Instancia'!AE58))</f>
        <v>0.99868421052631584</v>
      </c>
      <c r="S58" s="31">
        <f>IF('Órdenes según Instancia'!AE58=0,"-",('Órdenes según Instancia'!K58/'Órdenes según Instancia'!AE58))</f>
        <v>0</v>
      </c>
      <c r="T58" s="31">
        <f>IF('Órdenes según Instancia'!AE58=0,"-",('Órdenes según Instancia'!P58/'Órdenes según Instancia'!AE58))</f>
        <v>1.3157894736842105E-3</v>
      </c>
      <c r="U58" s="31">
        <f>IF('Órdenes según Instancia'!AE58=0,"-",('Órdenes según Instancia'!U58/('Órdenes según Instancia'!AE58)))</f>
        <v>0</v>
      </c>
      <c r="V58" s="31">
        <f>IF('Órdenes según Instancia'!AE58=0,"-",('Órdenes según Instancia'!Z58/'Órdenes según Instancia'!AE58))</f>
        <v>0</v>
      </c>
    </row>
    <row r="59" spans="2:22" ht="20.100000000000001" customHeight="1" thickBot="1" x14ac:dyDescent="0.25">
      <c r="B59" s="4" t="s">
        <v>242</v>
      </c>
      <c r="C59" s="31">
        <f>IF('Órdenes según Instancia'!AB59=0,"-",('Órdenes según Instancia'!C59/'Órdenes según Instancia'!AB59))</f>
        <v>0.84367816091954018</v>
      </c>
      <c r="D59" s="31">
        <f>IF('Órdenes según Instancia'!AB59=0,"-",('Órdenes según Instancia'!H59/'Órdenes según Instancia'!AB59))</f>
        <v>1.3793103448275862E-2</v>
      </c>
      <c r="E59" s="31">
        <f>IF('Órdenes según Instancia'!AB59=0,"-",('Órdenes según Instancia'!M59/'Órdenes según Instancia'!AB59))</f>
        <v>0.12873563218390804</v>
      </c>
      <c r="F59" s="31">
        <f>IF('Órdenes según Instancia'!AB59=0,"-",('Órdenes según Instancia'!R59/'Órdenes según Instancia'!AB59))</f>
        <v>6.8965517241379309E-3</v>
      </c>
      <c r="G59" s="31">
        <f>IF('Órdenes según Instancia'!AB59=0,"-",('Órdenes según Instancia'!W59/'Órdenes según Instancia'!AB59))</f>
        <v>6.8965517241379309E-3</v>
      </c>
      <c r="H59" s="31" t="str">
        <f>IF('Órdenes según Instancia'!AC59=0,"-",('Órdenes según Instancia'!D59/'Órdenes según Instancia'!AC59))</f>
        <v>-</v>
      </c>
      <c r="I59" s="31" t="str">
        <f>IF('Órdenes según Instancia'!AC59=0,"-",('Órdenes según Instancia'!I59/'Órdenes según Instancia'!AC59))</f>
        <v>-</v>
      </c>
      <c r="J59" s="31" t="str">
        <f>IF('Órdenes según Instancia'!AC59=0,"-",('Órdenes según Instancia'!N59/'Órdenes según Instancia'!AC59))</f>
        <v>-</v>
      </c>
      <c r="K59" s="31" t="str">
        <f>IF('Órdenes según Instancia'!AC59=0,"-",('Órdenes según Instancia'!S59/'Órdenes según Instancia'!AC59))</f>
        <v>-</v>
      </c>
      <c r="L59" s="31" t="str">
        <f>IF('Órdenes según Instancia'!AC59=0,"-",('Órdenes según Instancia'!X59/'Órdenes según Instancia'!AC59))</f>
        <v>-</v>
      </c>
      <c r="M59" s="31">
        <f>IF('Órdenes según Instancia'!AD59=0,"-",('Órdenes según Instancia'!E59/'Órdenes según Instancia'!AD59))</f>
        <v>0.81088825214899718</v>
      </c>
      <c r="N59" s="31">
        <f>IF('Órdenes según Instancia'!AD59=0,"-",('Órdenes según Instancia'!J59/'Órdenes según Instancia'!AD59))</f>
        <v>1.7191977077363897E-2</v>
      </c>
      <c r="O59" s="31">
        <f>IF('Órdenes según Instancia'!AD59=0,"-",('Órdenes según Instancia'!O59/'Órdenes según Instancia'!AD59))</f>
        <v>0.15759312320916904</v>
      </c>
      <c r="P59" s="31">
        <f>IF('Órdenes según Instancia'!AD59=0,"-",('Órdenes según Instancia'!T59/'Órdenes según Instancia'!AD59))</f>
        <v>8.5959885386819486E-3</v>
      </c>
      <c r="Q59" s="31">
        <f>IF('Órdenes según Instancia'!AD59=0,"-",('Órdenes según Instancia'!Y59/'Órdenes según Instancia'!AD59))</f>
        <v>5.7306590257879654E-3</v>
      </c>
      <c r="R59" s="31">
        <f>IF('Órdenes según Instancia'!AE59=0,"-",('Órdenes según Instancia'!F59/'Órdenes según Instancia'!AE59))</f>
        <v>0.97674418604651159</v>
      </c>
      <c r="S59" s="31">
        <f>IF('Órdenes según Instancia'!AE59=0,"-",('Órdenes según Instancia'!K59/'Órdenes según Instancia'!AE59))</f>
        <v>0</v>
      </c>
      <c r="T59" s="31">
        <f>IF('Órdenes según Instancia'!AE59=0,"-",('Órdenes según Instancia'!P59/'Órdenes según Instancia'!AE59))</f>
        <v>1.1627906976744186E-2</v>
      </c>
      <c r="U59" s="31">
        <f>IF('Órdenes según Instancia'!AE59=0,"-",('Órdenes según Instancia'!U59/('Órdenes según Instancia'!AE59)))</f>
        <v>0</v>
      </c>
      <c r="V59" s="31">
        <f>IF('Órdenes según Instancia'!AE59=0,"-",('Órdenes según Instancia'!Z59/'Órdenes según Instancia'!AE59))</f>
        <v>1.1627906976744186E-2</v>
      </c>
    </row>
    <row r="60" spans="2:22" ht="20.100000000000001" customHeight="1" thickBot="1" x14ac:dyDescent="0.25">
      <c r="B60" s="4" t="s">
        <v>243</v>
      </c>
      <c r="C60" s="31">
        <f>IF('Órdenes según Instancia'!AB60=0,"-",('Órdenes según Instancia'!C60/'Órdenes según Instancia'!AB60))</f>
        <v>1</v>
      </c>
      <c r="D60" s="31">
        <f>IF('Órdenes según Instancia'!AB60=0,"-",('Órdenes según Instancia'!H60/'Órdenes según Instancia'!AB60))</f>
        <v>0</v>
      </c>
      <c r="E60" s="31">
        <f>IF('Órdenes según Instancia'!AB60=0,"-",('Órdenes según Instancia'!M60/'Órdenes según Instancia'!AB60))</f>
        <v>0</v>
      </c>
      <c r="F60" s="31">
        <f>IF('Órdenes según Instancia'!AB60=0,"-",('Órdenes según Instancia'!R60/'Órdenes según Instancia'!AB60))</f>
        <v>0</v>
      </c>
      <c r="G60" s="31">
        <f>IF('Órdenes según Instancia'!AB60=0,"-",('Órdenes según Instancia'!W60/'Órdenes según Instancia'!AB60))</f>
        <v>0</v>
      </c>
      <c r="H60" s="31" t="str">
        <f>IF('Órdenes según Instancia'!AC60=0,"-",('Órdenes según Instancia'!D60/'Órdenes según Instancia'!AC60))</f>
        <v>-</v>
      </c>
      <c r="I60" s="31" t="str">
        <f>IF('Órdenes según Instancia'!AC60=0,"-",('Órdenes según Instancia'!I60/'Órdenes según Instancia'!AC60))</f>
        <v>-</v>
      </c>
      <c r="J60" s="31" t="str">
        <f>IF('Órdenes según Instancia'!AC60=0,"-",('Órdenes según Instancia'!N60/'Órdenes según Instancia'!AC60))</f>
        <v>-</v>
      </c>
      <c r="K60" s="31" t="str">
        <f>IF('Órdenes según Instancia'!AC60=0,"-",('Órdenes según Instancia'!S60/'Órdenes según Instancia'!AC60))</f>
        <v>-</v>
      </c>
      <c r="L60" s="31" t="str">
        <f>IF('Órdenes según Instancia'!AC60=0,"-",('Órdenes según Instancia'!X60/'Órdenes según Instancia'!AC60))</f>
        <v>-</v>
      </c>
      <c r="M60" s="31">
        <f>IF('Órdenes según Instancia'!AD60=0,"-",('Órdenes según Instancia'!E60/'Órdenes según Instancia'!AD60))</f>
        <v>1</v>
      </c>
      <c r="N60" s="31">
        <f>IF('Órdenes según Instancia'!AD60=0,"-",('Órdenes según Instancia'!J60/'Órdenes según Instancia'!AD60))</f>
        <v>0</v>
      </c>
      <c r="O60" s="31">
        <f>IF('Órdenes según Instancia'!AD60=0,"-",('Órdenes según Instancia'!O60/'Órdenes según Instancia'!AD60))</f>
        <v>0</v>
      </c>
      <c r="P60" s="31">
        <f>IF('Órdenes según Instancia'!AD60=0,"-",('Órdenes según Instancia'!T60/'Órdenes según Instancia'!AD60))</f>
        <v>0</v>
      </c>
      <c r="Q60" s="31">
        <f>IF('Órdenes según Instancia'!AD60=0,"-",('Órdenes según Instancia'!Y60/'Órdenes según Instancia'!AD60))</f>
        <v>0</v>
      </c>
      <c r="R60" s="31">
        <f>IF('Órdenes según Instancia'!AE60=0,"-",('Órdenes según Instancia'!F60/'Órdenes según Instancia'!AE60))</f>
        <v>1</v>
      </c>
      <c r="S60" s="31">
        <f>IF('Órdenes según Instancia'!AE60=0,"-",('Órdenes según Instancia'!K60/'Órdenes según Instancia'!AE60))</f>
        <v>0</v>
      </c>
      <c r="T60" s="31">
        <f>IF('Órdenes según Instancia'!AE60=0,"-",('Órdenes según Instancia'!P60/'Órdenes según Instancia'!AE60))</f>
        <v>0</v>
      </c>
      <c r="U60" s="31">
        <f>IF('Órdenes según Instancia'!AE60=0,"-",('Órdenes según Instancia'!U60/('Órdenes según Instancia'!AE60)))</f>
        <v>0</v>
      </c>
      <c r="V60" s="31">
        <f>IF('Órdenes según Instancia'!AE60=0,"-",('Órdenes según Instancia'!Z60/'Órdenes según Instancia'!AE60))</f>
        <v>0</v>
      </c>
    </row>
    <row r="61" spans="2:22" ht="20.100000000000001" customHeight="1" thickBot="1" x14ac:dyDescent="0.25">
      <c r="B61" s="4" t="s">
        <v>244</v>
      </c>
      <c r="C61" s="31">
        <f>IF('Órdenes según Instancia'!AB61=0,"-",('Órdenes según Instancia'!C61/'Órdenes según Instancia'!AB61))</f>
        <v>0.95744680851063835</v>
      </c>
      <c r="D61" s="31">
        <f>IF('Órdenes según Instancia'!AB61=0,"-",('Órdenes según Instancia'!H61/'Órdenes según Instancia'!AB61))</f>
        <v>4.2553191489361701E-2</v>
      </c>
      <c r="E61" s="31">
        <f>IF('Órdenes según Instancia'!AB61=0,"-",('Órdenes según Instancia'!M61/'Órdenes según Instancia'!AB61))</f>
        <v>0</v>
      </c>
      <c r="F61" s="31">
        <f>IF('Órdenes según Instancia'!AB61=0,"-",('Órdenes según Instancia'!R61/'Órdenes según Instancia'!AB61))</f>
        <v>0</v>
      </c>
      <c r="G61" s="31">
        <f>IF('Órdenes según Instancia'!AB61=0,"-",('Órdenes según Instancia'!W61/'Órdenes según Instancia'!AB61))</f>
        <v>0</v>
      </c>
      <c r="H61" s="31" t="str">
        <f>IF('Órdenes según Instancia'!AC61=0,"-",('Órdenes según Instancia'!D61/'Órdenes según Instancia'!AC61))</f>
        <v>-</v>
      </c>
      <c r="I61" s="31" t="str">
        <f>IF('Órdenes según Instancia'!AC61=0,"-",('Órdenes según Instancia'!I61/'Órdenes según Instancia'!AC61))</f>
        <v>-</v>
      </c>
      <c r="J61" s="31" t="str">
        <f>IF('Órdenes según Instancia'!AC61=0,"-",('Órdenes según Instancia'!N61/'Órdenes según Instancia'!AC61))</f>
        <v>-</v>
      </c>
      <c r="K61" s="31" t="str">
        <f>IF('Órdenes según Instancia'!AC61=0,"-",('Órdenes según Instancia'!S61/'Órdenes según Instancia'!AC61))</f>
        <v>-</v>
      </c>
      <c r="L61" s="31" t="str">
        <f>IF('Órdenes según Instancia'!AC61=0,"-",('Órdenes según Instancia'!X61/'Órdenes según Instancia'!AC61))</f>
        <v>-</v>
      </c>
      <c r="M61" s="31">
        <f>IF('Órdenes según Instancia'!AD61=0,"-",('Órdenes según Instancia'!E61/'Órdenes según Instancia'!AD61))</f>
        <v>0.93103448275862066</v>
      </c>
      <c r="N61" s="31">
        <f>IF('Órdenes según Instancia'!AD61=0,"-",('Órdenes según Instancia'!J61/'Órdenes según Instancia'!AD61))</f>
        <v>6.8965517241379309E-2</v>
      </c>
      <c r="O61" s="31">
        <f>IF('Órdenes según Instancia'!AD61=0,"-",('Órdenes según Instancia'!O61/'Órdenes según Instancia'!AD61))</f>
        <v>0</v>
      </c>
      <c r="P61" s="31">
        <f>IF('Órdenes según Instancia'!AD61=0,"-",('Órdenes según Instancia'!T61/'Órdenes según Instancia'!AD61))</f>
        <v>0</v>
      </c>
      <c r="Q61" s="31">
        <f>IF('Órdenes según Instancia'!AD61=0,"-",('Órdenes según Instancia'!Y61/'Órdenes según Instancia'!AD61))</f>
        <v>0</v>
      </c>
      <c r="R61" s="31">
        <f>IF('Órdenes según Instancia'!AE61=0,"-",('Órdenes según Instancia'!F61/'Órdenes según Instancia'!AE61))</f>
        <v>1</v>
      </c>
      <c r="S61" s="31">
        <f>IF('Órdenes según Instancia'!AE61=0,"-",('Órdenes según Instancia'!K61/'Órdenes según Instancia'!AE61))</f>
        <v>0</v>
      </c>
      <c r="T61" s="31">
        <f>IF('Órdenes según Instancia'!AE61=0,"-",('Órdenes según Instancia'!P61/'Órdenes según Instancia'!AE61))</f>
        <v>0</v>
      </c>
      <c r="U61" s="31">
        <f>IF('Órdenes según Instancia'!AE61=0,"-",('Órdenes según Instancia'!U61/('Órdenes según Instancia'!AE61)))</f>
        <v>0</v>
      </c>
      <c r="V61" s="31">
        <f>IF('Órdenes según Instancia'!AE61=0,"-",('Órdenes según Instancia'!Z61/'Órdenes según Instancia'!AE61))</f>
        <v>0</v>
      </c>
    </row>
    <row r="62" spans="2:22" ht="20.100000000000001" customHeight="1" thickBot="1" x14ac:dyDescent="0.25">
      <c r="B62" s="4" t="s">
        <v>270</v>
      </c>
      <c r="C62" s="31">
        <f>IF('Órdenes según Instancia'!AB62=0,"-",('Órdenes según Instancia'!C62/'Órdenes según Instancia'!AB62))</f>
        <v>1</v>
      </c>
      <c r="D62" s="31">
        <f>IF('Órdenes según Instancia'!AB62=0,"-",('Órdenes según Instancia'!H62/'Órdenes según Instancia'!AB62))</f>
        <v>0</v>
      </c>
      <c r="E62" s="31">
        <f>IF('Órdenes según Instancia'!AB62=0,"-",('Órdenes según Instancia'!M62/'Órdenes según Instancia'!AB62))</f>
        <v>0</v>
      </c>
      <c r="F62" s="31">
        <f>IF('Órdenes según Instancia'!AB62=0,"-",('Órdenes según Instancia'!R62/'Órdenes según Instancia'!AB62))</f>
        <v>0</v>
      </c>
      <c r="G62" s="31">
        <f>IF('Órdenes según Instancia'!AB62=0,"-",('Órdenes según Instancia'!W62/'Órdenes según Instancia'!AB62))</f>
        <v>0</v>
      </c>
      <c r="H62" s="31" t="str">
        <f>IF('Órdenes según Instancia'!AC62=0,"-",('Órdenes según Instancia'!D62/'Órdenes según Instancia'!AC62))</f>
        <v>-</v>
      </c>
      <c r="I62" s="31" t="str">
        <f>IF('Órdenes según Instancia'!AC62=0,"-",('Órdenes según Instancia'!I62/'Órdenes según Instancia'!AC62))</f>
        <v>-</v>
      </c>
      <c r="J62" s="31" t="str">
        <f>IF('Órdenes según Instancia'!AC62=0,"-",('Órdenes según Instancia'!N62/'Órdenes según Instancia'!AC62))</f>
        <v>-</v>
      </c>
      <c r="K62" s="31" t="str">
        <f>IF('Órdenes según Instancia'!AC62=0,"-",('Órdenes según Instancia'!S62/'Órdenes según Instancia'!AC62))</f>
        <v>-</v>
      </c>
      <c r="L62" s="31" t="str">
        <f>IF('Órdenes según Instancia'!AC62=0,"-",('Órdenes según Instancia'!X62/'Órdenes según Instancia'!AC62))</f>
        <v>-</v>
      </c>
      <c r="M62" s="31">
        <f>IF('Órdenes según Instancia'!AD62=0,"-",('Órdenes según Instancia'!E62/'Órdenes según Instancia'!AD62))</f>
        <v>1</v>
      </c>
      <c r="N62" s="31">
        <f>IF('Órdenes según Instancia'!AD62=0,"-",('Órdenes según Instancia'!J62/'Órdenes según Instancia'!AD62))</f>
        <v>0</v>
      </c>
      <c r="O62" s="31">
        <f>IF('Órdenes según Instancia'!AD62=0,"-",('Órdenes según Instancia'!O62/'Órdenes según Instancia'!AD62))</f>
        <v>0</v>
      </c>
      <c r="P62" s="31">
        <f>IF('Órdenes según Instancia'!AD62=0,"-",('Órdenes según Instancia'!T62/'Órdenes según Instancia'!AD62))</f>
        <v>0</v>
      </c>
      <c r="Q62" s="31">
        <f>IF('Órdenes según Instancia'!AD62=0,"-",('Órdenes según Instancia'!Y62/'Órdenes según Instancia'!AD62))</f>
        <v>0</v>
      </c>
      <c r="R62" s="31">
        <f>IF('Órdenes según Instancia'!AE62=0,"-",('Órdenes según Instancia'!F62/'Órdenes según Instancia'!AE62))</f>
        <v>1</v>
      </c>
      <c r="S62" s="31">
        <f>IF('Órdenes según Instancia'!AE62=0,"-",('Órdenes según Instancia'!K62/'Órdenes según Instancia'!AE62))</f>
        <v>0</v>
      </c>
      <c r="T62" s="31">
        <f>IF('Órdenes según Instancia'!AE62=0,"-",('Órdenes según Instancia'!P62/'Órdenes según Instancia'!AE62))</f>
        <v>0</v>
      </c>
      <c r="U62" s="31">
        <f>IF('Órdenes según Instancia'!AE62=0,"-",('Órdenes según Instancia'!U62/('Órdenes según Instancia'!AE62)))</f>
        <v>0</v>
      </c>
      <c r="V62" s="31">
        <f>IF('Órdenes según Instancia'!AE62=0,"-",('Órdenes según Instancia'!Z62/'Órdenes según Instancia'!AE62))</f>
        <v>0</v>
      </c>
    </row>
    <row r="63" spans="2:22" ht="20.100000000000001" customHeight="1" thickBot="1" x14ac:dyDescent="0.25">
      <c r="B63" s="4" t="s">
        <v>246</v>
      </c>
      <c r="C63" s="31">
        <f>IF('Órdenes según Instancia'!AB63=0,"-",('Órdenes según Instancia'!C63/'Órdenes según Instancia'!AB63))</f>
        <v>1</v>
      </c>
      <c r="D63" s="31">
        <f>IF('Órdenes según Instancia'!AB63=0,"-",('Órdenes según Instancia'!H63/'Órdenes según Instancia'!AB63))</f>
        <v>0</v>
      </c>
      <c r="E63" s="31">
        <f>IF('Órdenes según Instancia'!AB63=0,"-",('Órdenes según Instancia'!M63/'Órdenes según Instancia'!AB63))</f>
        <v>0</v>
      </c>
      <c r="F63" s="31">
        <f>IF('Órdenes según Instancia'!AB63=0,"-",('Órdenes según Instancia'!R63/'Órdenes según Instancia'!AB63))</f>
        <v>0</v>
      </c>
      <c r="G63" s="31">
        <f>IF('Órdenes según Instancia'!AB63=0,"-",('Órdenes según Instancia'!W63/'Órdenes según Instancia'!AB63))</f>
        <v>0</v>
      </c>
      <c r="H63" s="31">
        <f>IF('Órdenes según Instancia'!AC63=0,"-",('Órdenes según Instancia'!D63/'Órdenes según Instancia'!AC63))</f>
        <v>1</v>
      </c>
      <c r="I63" s="31">
        <f>IF('Órdenes según Instancia'!AC63=0,"-",('Órdenes según Instancia'!I63/'Órdenes según Instancia'!AC63))</f>
        <v>0</v>
      </c>
      <c r="J63" s="31">
        <f>IF('Órdenes según Instancia'!AC63=0,"-",('Órdenes según Instancia'!N63/'Órdenes según Instancia'!AC63))</f>
        <v>0</v>
      </c>
      <c r="K63" s="31">
        <f>IF('Órdenes según Instancia'!AC63=0,"-",('Órdenes según Instancia'!S63/'Órdenes según Instancia'!AC63))</f>
        <v>0</v>
      </c>
      <c r="L63" s="31">
        <f>IF('Órdenes según Instancia'!AC63=0,"-",('Órdenes según Instancia'!X63/'Órdenes según Instancia'!AC63))</f>
        <v>0</v>
      </c>
      <c r="M63" s="31">
        <f>IF('Órdenes según Instancia'!AD63=0,"-",('Órdenes según Instancia'!E63/'Órdenes según Instancia'!AD63))</f>
        <v>1</v>
      </c>
      <c r="N63" s="31">
        <f>IF('Órdenes según Instancia'!AD63=0,"-",('Órdenes según Instancia'!J63/'Órdenes según Instancia'!AD63))</f>
        <v>0</v>
      </c>
      <c r="O63" s="31">
        <f>IF('Órdenes según Instancia'!AD63=0,"-",('Órdenes según Instancia'!O63/'Órdenes según Instancia'!AD63))</f>
        <v>0</v>
      </c>
      <c r="P63" s="31">
        <f>IF('Órdenes según Instancia'!AD63=0,"-",('Órdenes según Instancia'!T63/'Órdenes según Instancia'!AD63))</f>
        <v>0</v>
      </c>
      <c r="Q63" s="31">
        <f>IF('Órdenes según Instancia'!AD63=0,"-",('Órdenes según Instancia'!Y63/'Órdenes según Instancia'!AD63))</f>
        <v>0</v>
      </c>
      <c r="R63" s="31">
        <f>IF('Órdenes según Instancia'!AE63=0,"-",('Órdenes según Instancia'!F63/'Órdenes según Instancia'!AE63))</f>
        <v>1</v>
      </c>
      <c r="S63" s="31">
        <f>IF('Órdenes según Instancia'!AE63=0,"-",('Órdenes según Instancia'!K63/'Órdenes según Instancia'!AE63))</f>
        <v>0</v>
      </c>
      <c r="T63" s="31">
        <f>IF('Órdenes según Instancia'!AE63=0,"-",('Órdenes según Instancia'!P63/'Órdenes según Instancia'!AE63))</f>
        <v>0</v>
      </c>
      <c r="U63" s="31">
        <f>IF('Órdenes según Instancia'!AE63=0,"-",('Órdenes según Instancia'!U63/('Órdenes según Instancia'!AE63)))</f>
        <v>0</v>
      </c>
      <c r="V63" s="31">
        <f>IF('Órdenes según Instancia'!AE63=0,"-",('Órdenes según Instancia'!Z63/'Órdenes según Instancia'!AE63))</f>
        <v>0</v>
      </c>
    </row>
    <row r="64" spans="2:22" ht="20.100000000000001" customHeight="1" thickBot="1" x14ac:dyDescent="0.25">
      <c r="B64" s="4" t="s">
        <v>247</v>
      </c>
      <c r="C64" s="31">
        <f>IF('Órdenes según Instancia'!AB64=0,"-",('Órdenes según Instancia'!C64/'Órdenes según Instancia'!AB64))</f>
        <v>0.61428571428571432</v>
      </c>
      <c r="D64" s="31">
        <f>IF('Órdenes según Instancia'!AB64=0,"-",('Órdenes según Instancia'!H64/'Órdenes según Instancia'!AB64))</f>
        <v>0</v>
      </c>
      <c r="E64" s="31">
        <f>IF('Órdenes según Instancia'!AB64=0,"-",('Órdenes según Instancia'!M64/'Órdenes según Instancia'!AB64))</f>
        <v>0.38571428571428573</v>
      </c>
      <c r="F64" s="31">
        <f>IF('Órdenes según Instancia'!AB64=0,"-",('Órdenes según Instancia'!R64/'Órdenes según Instancia'!AB64))</f>
        <v>0</v>
      </c>
      <c r="G64" s="31">
        <f>IF('Órdenes según Instancia'!AB64=0,"-",('Órdenes según Instancia'!W64/'Órdenes según Instancia'!AB64))</f>
        <v>0</v>
      </c>
      <c r="H64" s="31" t="str">
        <f>IF('Órdenes según Instancia'!AC64=0,"-",('Órdenes según Instancia'!D64/'Órdenes según Instancia'!AC64))</f>
        <v>-</v>
      </c>
      <c r="I64" s="31" t="str">
        <f>IF('Órdenes según Instancia'!AC64=0,"-",('Órdenes según Instancia'!I64/'Órdenes según Instancia'!AC64))</f>
        <v>-</v>
      </c>
      <c r="J64" s="31" t="str">
        <f>IF('Órdenes según Instancia'!AC64=0,"-",('Órdenes según Instancia'!N64/'Órdenes según Instancia'!AC64))</f>
        <v>-</v>
      </c>
      <c r="K64" s="31" t="str">
        <f>IF('Órdenes según Instancia'!AC64=0,"-",('Órdenes según Instancia'!S64/'Órdenes según Instancia'!AC64))</f>
        <v>-</v>
      </c>
      <c r="L64" s="31" t="str">
        <f>IF('Órdenes según Instancia'!AC64=0,"-",('Órdenes según Instancia'!X64/'Órdenes según Instancia'!AC64))</f>
        <v>-</v>
      </c>
      <c r="M64" s="31">
        <f>IF('Órdenes según Instancia'!AD64=0,"-",('Órdenes según Instancia'!E64/'Órdenes según Instancia'!AD64))</f>
        <v>0.61702127659574468</v>
      </c>
      <c r="N64" s="31">
        <f>IF('Órdenes según Instancia'!AD64=0,"-",('Órdenes según Instancia'!J64/'Órdenes según Instancia'!AD64))</f>
        <v>0</v>
      </c>
      <c r="O64" s="31">
        <f>IF('Órdenes según Instancia'!AD64=0,"-",('Órdenes según Instancia'!O64/'Órdenes según Instancia'!AD64))</f>
        <v>0.38297872340425532</v>
      </c>
      <c r="P64" s="31">
        <f>IF('Órdenes según Instancia'!AD64=0,"-",('Órdenes según Instancia'!T64/'Órdenes según Instancia'!AD64))</f>
        <v>0</v>
      </c>
      <c r="Q64" s="31">
        <f>IF('Órdenes según Instancia'!AD64=0,"-",('Órdenes según Instancia'!Y64/'Órdenes según Instancia'!AD64))</f>
        <v>0</v>
      </c>
      <c r="R64" s="31">
        <f>IF('Órdenes según Instancia'!AE64=0,"-",('Órdenes según Instancia'!F64/'Órdenes según Instancia'!AE64))</f>
        <v>0.60869565217391308</v>
      </c>
      <c r="S64" s="31">
        <f>IF('Órdenes según Instancia'!AE64=0,"-",('Órdenes según Instancia'!K64/'Órdenes según Instancia'!AE64))</f>
        <v>0</v>
      </c>
      <c r="T64" s="31">
        <f>IF('Órdenes según Instancia'!AE64=0,"-",('Órdenes según Instancia'!P64/'Órdenes según Instancia'!AE64))</f>
        <v>0.39130434782608697</v>
      </c>
      <c r="U64" s="31">
        <f>IF('Órdenes según Instancia'!AE64=0,"-",('Órdenes según Instancia'!U64/('Órdenes según Instancia'!AE64)))</f>
        <v>0</v>
      </c>
      <c r="V64" s="31">
        <f>IF('Órdenes según Instancia'!AE64=0,"-",('Órdenes según Instancia'!Z64/'Órdenes según Instancia'!AE64))</f>
        <v>0</v>
      </c>
    </row>
    <row r="65" spans="2:22" ht="20.100000000000001" customHeight="1" thickBot="1" x14ac:dyDescent="0.25">
      <c r="B65" s="7" t="s">
        <v>22</v>
      </c>
      <c r="C65" s="32">
        <f>IF('Órdenes según Instancia'!AB65=0,"-",('Órdenes según Instancia'!C65/'Órdenes según Instancia'!AB65))</f>
        <v>0.95833333333333337</v>
      </c>
      <c r="D65" s="32">
        <f>IF('Órdenes según Instancia'!AB65=0,"-",('Órdenes según Instancia'!H65/'Órdenes según Instancia'!AB65))</f>
        <v>2.976190476190476E-3</v>
      </c>
      <c r="E65" s="32">
        <f>IF('Órdenes según Instancia'!AB65=0,"-",('Órdenes según Instancia'!M65/'Órdenes según Instancia'!AB65))</f>
        <v>2.7317176870748298E-2</v>
      </c>
      <c r="F65" s="32">
        <f>IF('Órdenes según Instancia'!AB65=0,"-",('Órdenes según Instancia'!R65/'Órdenes según Instancia'!AB65))</f>
        <v>1.0416666666666666E-2</v>
      </c>
      <c r="G65" s="32">
        <f>IF('Órdenes según Instancia'!AB65=0,"-",('Órdenes según Instancia'!W65/'Órdenes según Instancia'!AB65))</f>
        <v>9.5663265306122447E-4</v>
      </c>
      <c r="H65" s="32">
        <f>IF('Órdenes según Instancia'!AC65=0,"-",('Órdenes según Instancia'!D65/'Órdenes según Instancia'!AC65))</f>
        <v>1</v>
      </c>
      <c r="I65" s="32">
        <f>IF('Órdenes según Instancia'!AC65=0,"-",('Órdenes según Instancia'!I65/'Órdenes según Instancia'!AC65))</f>
        <v>0</v>
      </c>
      <c r="J65" s="32">
        <f>IF('Órdenes según Instancia'!AC65=0,"-",('Órdenes según Instancia'!N65/'Órdenes según Instancia'!AC65))</f>
        <v>0</v>
      </c>
      <c r="K65" s="32">
        <f>IF('Órdenes según Instancia'!AC65=0,"-",('Órdenes según Instancia'!S65/'Órdenes según Instancia'!AC65))</f>
        <v>0</v>
      </c>
      <c r="L65" s="32">
        <f>IF('Órdenes según Instancia'!AC65=0,"-",('Órdenes según Instancia'!X65/'Órdenes según Instancia'!AC65))</f>
        <v>0</v>
      </c>
      <c r="M65" s="32">
        <f>IF('Órdenes según Instancia'!AD65=0,"-",('Órdenes según Instancia'!E65/'Órdenes según Instancia'!AD65))</f>
        <v>0.94592045275900016</v>
      </c>
      <c r="N65" s="32">
        <f>IF('Órdenes según Instancia'!AD65=0,"-",('Órdenes según Instancia'!J65/'Órdenes según Instancia'!AD65))</f>
        <v>2.6725357648168528E-3</v>
      </c>
      <c r="O65" s="32">
        <f>IF('Órdenes según Instancia'!AD65=0,"-",('Órdenes según Instancia'!O65/'Órdenes según Instancia'!AD65))</f>
        <v>3.631504480427606E-2</v>
      </c>
      <c r="P65" s="32">
        <f>IF('Órdenes según Instancia'!AD65=0,"-",('Órdenes según Instancia'!T65/'Órdenes según Instancia'!AD65))</f>
        <v>1.414871875491275E-2</v>
      </c>
      <c r="Q65" s="32">
        <f>IF('Órdenes según Instancia'!AD65=0,"-",('Órdenes según Instancia'!Y65/'Órdenes según Instancia'!AD65))</f>
        <v>9.4324791699418331E-4</v>
      </c>
      <c r="R65" s="32">
        <f>IF('Órdenes según Instancia'!AE65=0,"-",('Órdenes según Instancia'!F65/'Órdenes según Instancia'!AE65))</f>
        <v>0.98399466488829612</v>
      </c>
      <c r="S65" s="32">
        <f>IF('Órdenes según Instancia'!AE65=0,"-",('Órdenes según Instancia'!K65/'Órdenes según Instancia'!AE65))</f>
        <v>3.6678892964321442E-3</v>
      </c>
      <c r="T65" s="32">
        <f>IF('Órdenes según Instancia'!AE65=0,"-",('Órdenes según Instancia'!P65/'Órdenes según Instancia'!AE65))</f>
        <v>8.6695565188396138E-3</v>
      </c>
      <c r="U65" s="32">
        <f>IF('Órdenes según Instancia'!AE65=0,"-",('Órdenes según Instancia'!U65/('Órdenes según Instancia'!AE65)))</f>
        <v>2.6675558519506501E-3</v>
      </c>
      <c r="V65" s="32">
        <f>IF('Órdenes según Instancia'!AE65=0,"-",('Órdenes según Instancia'!Z65/'Órdenes según Instancia'!AE65))</f>
        <v>1.0003334444814939E-3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ht="58.5" customHeight="1" x14ac:dyDescent="0.2">
      <c r="C12" s="87" t="s">
        <v>248</v>
      </c>
      <c r="D12" s="87"/>
      <c r="E12" s="87" t="s">
        <v>183</v>
      </c>
      <c r="F12" s="87"/>
      <c r="G12" s="87" t="s">
        <v>184</v>
      </c>
      <c r="H12" s="87"/>
      <c r="I12" s="87" t="s">
        <v>249</v>
      </c>
      <c r="J12" s="87"/>
      <c r="K12" s="87" t="s">
        <v>250</v>
      </c>
      <c r="L12" s="87"/>
      <c r="M12" s="87" t="s">
        <v>185</v>
      </c>
      <c r="N12" s="87"/>
      <c r="O12" s="87" t="s">
        <v>186</v>
      </c>
      <c r="P12" s="87"/>
      <c r="Q12" s="87" t="s">
        <v>187</v>
      </c>
      <c r="R12" s="87"/>
      <c r="S12" s="87" t="s">
        <v>251</v>
      </c>
      <c r="T12" s="87"/>
      <c r="U12" s="87" t="s">
        <v>188</v>
      </c>
      <c r="V12" s="87"/>
      <c r="W12" s="87" t="s">
        <v>252</v>
      </c>
      <c r="X12" s="87"/>
      <c r="Y12" s="87" t="s">
        <v>253</v>
      </c>
      <c r="Z12" s="87"/>
      <c r="AA12" s="87" t="s">
        <v>254</v>
      </c>
      <c r="AB12" s="87"/>
      <c r="AC12" s="87" t="s">
        <v>255</v>
      </c>
      <c r="AD12" s="87"/>
      <c r="AE12" s="87" t="s">
        <v>256</v>
      </c>
      <c r="AF12" s="87"/>
      <c r="AG12" s="87" t="s">
        <v>189</v>
      </c>
      <c r="AH12" s="87"/>
      <c r="AI12" s="87" t="s">
        <v>190</v>
      </c>
      <c r="AJ12" s="87"/>
    </row>
    <row r="13" spans="2:36" ht="41.25" customHeight="1" thickBot="1" x14ac:dyDescent="0.25">
      <c r="C13" s="33" t="s">
        <v>191</v>
      </c>
      <c r="D13" s="33" t="s">
        <v>192</v>
      </c>
      <c r="E13" s="33" t="s">
        <v>191</v>
      </c>
      <c r="F13" s="33" t="s">
        <v>192</v>
      </c>
      <c r="G13" s="33" t="s">
        <v>191</v>
      </c>
      <c r="H13" s="33" t="s">
        <v>192</v>
      </c>
      <c r="I13" s="33" t="s">
        <v>191</v>
      </c>
      <c r="J13" s="33" t="s">
        <v>192</v>
      </c>
      <c r="K13" s="33" t="s">
        <v>191</v>
      </c>
      <c r="L13" s="33" t="s">
        <v>192</v>
      </c>
      <c r="M13" s="33" t="s">
        <v>191</v>
      </c>
      <c r="N13" s="33" t="s">
        <v>192</v>
      </c>
      <c r="O13" s="33" t="s">
        <v>191</v>
      </c>
      <c r="P13" s="33" t="s">
        <v>192</v>
      </c>
      <c r="Q13" s="33" t="s">
        <v>191</v>
      </c>
      <c r="R13" s="33" t="s">
        <v>192</v>
      </c>
      <c r="S13" s="33" t="s">
        <v>191</v>
      </c>
      <c r="T13" s="33" t="s">
        <v>192</v>
      </c>
      <c r="U13" s="33" t="s">
        <v>191</v>
      </c>
      <c r="V13" s="33" t="s">
        <v>192</v>
      </c>
      <c r="W13" s="33" t="s">
        <v>191</v>
      </c>
      <c r="X13" s="33" t="s">
        <v>192</v>
      </c>
      <c r="Y13" s="33" t="s">
        <v>191</v>
      </c>
      <c r="Z13" s="33" t="s">
        <v>192</v>
      </c>
      <c r="AA13" s="33" t="s">
        <v>191</v>
      </c>
      <c r="AB13" s="33" t="s">
        <v>192</v>
      </c>
      <c r="AC13" s="33" t="s">
        <v>191</v>
      </c>
      <c r="AD13" s="33" t="s">
        <v>192</v>
      </c>
      <c r="AE13" s="33" t="s">
        <v>191</v>
      </c>
      <c r="AF13" s="33" t="s">
        <v>192</v>
      </c>
      <c r="AG13" s="33" t="s">
        <v>191</v>
      </c>
      <c r="AH13" s="33" t="s">
        <v>192</v>
      </c>
      <c r="AI13" s="33" t="s">
        <v>191</v>
      </c>
      <c r="AJ13" s="33" t="s">
        <v>192</v>
      </c>
    </row>
    <row r="14" spans="2:36" ht="20.100000000000001" customHeight="1" thickBot="1" x14ac:dyDescent="0.25">
      <c r="B14" s="3" t="s">
        <v>198</v>
      </c>
      <c r="C14" s="18">
        <v>0</v>
      </c>
      <c r="D14" s="18">
        <v>0</v>
      </c>
      <c r="E14" s="18">
        <v>2</v>
      </c>
      <c r="F14" s="18">
        <v>0</v>
      </c>
      <c r="G14" s="18">
        <v>245</v>
      </c>
      <c r="H14" s="18">
        <v>31</v>
      </c>
      <c r="I14" s="18">
        <v>215</v>
      </c>
      <c r="J14" s="18">
        <v>31</v>
      </c>
      <c r="K14" s="18">
        <v>17</v>
      </c>
      <c r="L14" s="18">
        <v>0</v>
      </c>
      <c r="M14" s="18">
        <v>14</v>
      </c>
      <c r="N14" s="18">
        <v>0</v>
      </c>
      <c r="O14" s="18">
        <v>0</v>
      </c>
      <c r="P14" s="18">
        <v>1</v>
      </c>
      <c r="Q14" s="18">
        <v>493</v>
      </c>
      <c r="R14" s="18">
        <v>63</v>
      </c>
      <c r="S14" s="18">
        <v>15</v>
      </c>
      <c r="T14" s="18">
        <v>0</v>
      </c>
      <c r="U14" s="18">
        <v>83</v>
      </c>
      <c r="V14" s="18">
        <v>43</v>
      </c>
      <c r="W14" s="18">
        <v>75</v>
      </c>
      <c r="X14" s="18">
        <v>0</v>
      </c>
      <c r="Y14" s="18">
        <v>0</v>
      </c>
      <c r="Z14" s="18">
        <v>0</v>
      </c>
      <c r="AA14" s="18">
        <v>33</v>
      </c>
      <c r="AB14" s="18">
        <v>43</v>
      </c>
      <c r="AC14" s="18">
        <v>103</v>
      </c>
      <c r="AD14" s="18">
        <v>43</v>
      </c>
      <c r="AE14" s="18">
        <v>0</v>
      </c>
      <c r="AF14" s="18">
        <v>0</v>
      </c>
      <c r="AG14" s="18">
        <v>0</v>
      </c>
      <c r="AH14" s="18">
        <v>0</v>
      </c>
      <c r="AI14" s="18">
        <v>309</v>
      </c>
      <c r="AJ14" s="18">
        <v>129</v>
      </c>
    </row>
    <row r="15" spans="2:36" ht="20.100000000000001" customHeight="1" thickBot="1" x14ac:dyDescent="0.25">
      <c r="B15" s="4" t="s">
        <v>199</v>
      </c>
      <c r="C15" s="19">
        <v>50</v>
      </c>
      <c r="D15" s="19">
        <v>3</v>
      </c>
      <c r="E15" s="19">
        <v>3</v>
      </c>
      <c r="F15" s="19">
        <v>7</v>
      </c>
      <c r="G15" s="19">
        <v>83</v>
      </c>
      <c r="H15" s="19">
        <v>40</v>
      </c>
      <c r="I15" s="19">
        <v>118</v>
      </c>
      <c r="J15" s="19">
        <v>52</v>
      </c>
      <c r="K15" s="19">
        <v>35</v>
      </c>
      <c r="L15" s="19">
        <v>16</v>
      </c>
      <c r="M15" s="19">
        <v>56</v>
      </c>
      <c r="N15" s="19">
        <v>7</v>
      </c>
      <c r="O15" s="19">
        <v>19</v>
      </c>
      <c r="P15" s="19">
        <v>10</v>
      </c>
      <c r="Q15" s="19">
        <v>364</v>
      </c>
      <c r="R15" s="19">
        <v>135</v>
      </c>
      <c r="S15" s="19">
        <v>23</v>
      </c>
      <c r="T15" s="19">
        <v>0</v>
      </c>
      <c r="U15" s="19">
        <v>4</v>
      </c>
      <c r="V15" s="19">
        <v>0</v>
      </c>
      <c r="W15" s="19">
        <v>44</v>
      </c>
      <c r="X15" s="19">
        <v>0</v>
      </c>
      <c r="Y15" s="19">
        <v>9</v>
      </c>
      <c r="Z15" s="19">
        <v>0</v>
      </c>
      <c r="AA15" s="19">
        <v>28</v>
      </c>
      <c r="AB15" s="19">
        <v>0</v>
      </c>
      <c r="AC15" s="19">
        <v>49</v>
      </c>
      <c r="AD15" s="19">
        <v>0</v>
      </c>
      <c r="AE15" s="19">
        <v>0</v>
      </c>
      <c r="AF15" s="19">
        <v>0</v>
      </c>
      <c r="AG15" s="19">
        <v>22</v>
      </c>
      <c r="AH15" s="19">
        <v>0</v>
      </c>
      <c r="AI15" s="19">
        <v>179</v>
      </c>
      <c r="AJ15" s="19">
        <v>0</v>
      </c>
    </row>
    <row r="16" spans="2:36" ht="20.100000000000001" customHeight="1" thickBot="1" x14ac:dyDescent="0.25">
      <c r="B16" s="4" t="s">
        <v>200</v>
      </c>
      <c r="C16" s="19">
        <v>0</v>
      </c>
      <c r="D16" s="19">
        <v>0</v>
      </c>
      <c r="E16" s="19">
        <v>4</v>
      </c>
      <c r="F16" s="19">
        <v>0</v>
      </c>
      <c r="G16" s="19">
        <v>38</v>
      </c>
      <c r="H16" s="19">
        <v>1</v>
      </c>
      <c r="I16" s="19">
        <v>86</v>
      </c>
      <c r="J16" s="19">
        <v>11</v>
      </c>
      <c r="K16" s="19">
        <v>77</v>
      </c>
      <c r="L16" s="19">
        <v>11</v>
      </c>
      <c r="M16" s="19">
        <v>32</v>
      </c>
      <c r="N16" s="19">
        <v>0</v>
      </c>
      <c r="O16" s="19">
        <v>31</v>
      </c>
      <c r="P16" s="19">
        <v>0</v>
      </c>
      <c r="Q16" s="19">
        <v>268</v>
      </c>
      <c r="R16" s="19">
        <v>23</v>
      </c>
      <c r="S16" s="19">
        <v>26</v>
      </c>
      <c r="T16" s="19">
        <v>0</v>
      </c>
      <c r="U16" s="19">
        <v>1</v>
      </c>
      <c r="V16" s="19">
        <v>1</v>
      </c>
      <c r="W16" s="19">
        <v>5</v>
      </c>
      <c r="X16" s="19">
        <v>1</v>
      </c>
      <c r="Y16" s="19">
        <v>2</v>
      </c>
      <c r="Z16" s="19">
        <v>0</v>
      </c>
      <c r="AA16" s="19">
        <v>4</v>
      </c>
      <c r="AB16" s="19">
        <v>1</v>
      </c>
      <c r="AC16" s="19">
        <v>27</v>
      </c>
      <c r="AD16" s="19">
        <v>1</v>
      </c>
      <c r="AE16" s="19">
        <v>0</v>
      </c>
      <c r="AF16" s="19">
        <v>0</v>
      </c>
      <c r="AG16" s="19">
        <v>2</v>
      </c>
      <c r="AH16" s="19">
        <v>1</v>
      </c>
      <c r="AI16" s="19">
        <v>67</v>
      </c>
      <c r="AJ16" s="19">
        <v>5</v>
      </c>
    </row>
    <row r="17" spans="2:36" ht="20.100000000000001" customHeight="1" thickBot="1" x14ac:dyDescent="0.25">
      <c r="B17" s="4" t="s">
        <v>201</v>
      </c>
      <c r="C17" s="19">
        <v>6</v>
      </c>
      <c r="D17" s="19">
        <v>12</v>
      </c>
      <c r="E17" s="19">
        <v>19</v>
      </c>
      <c r="F17" s="19">
        <v>10</v>
      </c>
      <c r="G17" s="19">
        <v>135</v>
      </c>
      <c r="H17" s="19">
        <v>63</v>
      </c>
      <c r="I17" s="19">
        <v>135</v>
      </c>
      <c r="J17" s="19">
        <v>55</v>
      </c>
      <c r="K17" s="19">
        <v>2</v>
      </c>
      <c r="L17" s="19">
        <v>2</v>
      </c>
      <c r="M17" s="19">
        <v>20</v>
      </c>
      <c r="N17" s="19">
        <v>1</v>
      </c>
      <c r="O17" s="19">
        <v>8</v>
      </c>
      <c r="P17" s="19">
        <v>37</v>
      </c>
      <c r="Q17" s="19">
        <v>325</v>
      </c>
      <c r="R17" s="19">
        <v>180</v>
      </c>
      <c r="S17" s="19">
        <v>49</v>
      </c>
      <c r="T17" s="19">
        <v>0</v>
      </c>
      <c r="U17" s="19">
        <v>1</v>
      </c>
      <c r="V17" s="19">
        <v>0</v>
      </c>
      <c r="W17" s="19">
        <v>51</v>
      </c>
      <c r="X17" s="19">
        <v>0</v>
      </c>
      <c r="Y17" s="19">
        <v>2</v>
      </c>
      <c r="Z17" s="19">
        <v>0</v>
      </c>
      <c r="AA17" s="19">
        <v>27</v>
      </c>
      <c r="AB17" s="19">
        <v>0</v>
      </c>
      <c r="AC17" s="19">
        <v>67</v>
      </c>
      <c r="AD17" s="19">
        <v>0</v>
      </c>
      <c r="AE17" s="19">
        <v>0</v>
      </c>
      <c r="AF17" s="19">
        <v>0</v>
      </c>
      <c r="AG17" s="19">
        <v>50</v>
      </c>
      <c r="AH17" s="19">
        <v>0</v>
      </c>
      <c r="AI17" s="19">
        <v>247</v>
      </c>
      <c r="AJ17" s="19">
        <v>0</v>
      </c>
    </row>
    <row r="18" spans="2:36" ht="20.100000000000001" customHeight="1" thickBot="1" x14ac:dyDescent="0.25">
      <c r="B18" s="4" t="s">
        <v>202</v>
      </c>
      <c r="C18" s="19">
        <v>0</v>
      </c>
      <c r="D18" s="19">
        <v>0</v>
      </c>
      <c r="E18" s="19">
        <v>0</v>
      </c>
      <c r="F18" s="19">
        <v>0</v>
      </c>
      <c r="G18" s="19">
        <v>89</v>
      </c>
      <c r="H18" s="19">
        <v>4</v>
      </c>
      <c r="I18" s="19">
        <v>89</v>
      </c>
      <c r="J18" s="19">
        <v>4</v>
      </c>
      <c r="K18" s="19">
        <v>0</v>
      </c>
      <c r="L18" s="19">
        <v>0</v>
      </c>
      <c r="M18" s="19">
        <v>14</v>
      </c>
      <c r="N18" s="19">
        <v>4</v>
      </c>
      <c r="O18" s="19">
        <v>0</v>
      </c>
      <c r="P18" s="19">
        <v>0</v>
      </c>
      <c r="Q18" s="19">
        <v>192</v>
      </c>
      <c r="R18" s="19">
        <v>12</v>
      </c>
      <c r="S18" s="19">
        <v>2</v>
      </c>
      <c r="T18" s="19">
        <v>0</v>
      </c>
      <c r="U18" s="19">
        <v>0</v>
      </c>
      <c r="V18" s="19">
        <v>0</v>
      </c>
      <c r="W18" s="19">
        <v>5</v>
      </c>
      <c r="X18" s="19">
        <v>0</v>
      </c>
      <c r="Y18" s="19">
        <v>0</v>
      </c>
      <c r="Z18" s="19">
        <v>0</v>
      </c>
      <c r="AA18" s="19">
        <v>3</v>
      </c>
      <c r="AB18" s="19">
        <v>0</v>
      </c>
      <c r="AC18" s="19">
        <v>7</v>
      </c>
      <c r="AD18" s="19">
        <v>0</v>
      </c>
      <c r="AE18" s="19">
        <v>0</v>
      </c>
      <c r="AF18" s="19">
        <v>0</v>
      </c>
      <c r="AG18" s="19">
        <v>2</v>
      </c>
      <c r="AH18" s="19">
        <v>0</v>
      </c>
      <c r="AI18" s="19">
        <v>19</v>
      </c>
      <c r="AJ18" s="19">
        <v>0</v>
      </c>
    </row>
    <row r="19" spans="2:36" ht="20.100000000000001" customHeight="1" thickBot="1" x14ac:dyDescent="0.25">
      <c r="B19" s="4" t="s">
        <v>203</v>
      </c>
      <c r="C19" s="19">
        <v>1</v>
      </c>
      <c r="D19" s="19">
        <v>1</v>
      </c>
      <c r="E19" s="19">
        <v>4</v>
      </c>
      <c r="F19" s="19">
        <v>0</v>
      </c>
      <c r="G19" s="19">
        <v>49</v>
      </c>
      <c r="H19" s="19">
        <v>24</v>
      </c>
      <c r="I19" s="19">
        <v>53</v>
      </c>
      <c r="J19" s="19">
        <v>24</v>
      </c>
      <c r="K19" s="19">
        <v>6</v>
      </c>
      <c r="L19" s="19">
        <v>10</v>
      </c>
      <c r="M19" s="19">
        <v>36</v>
      </c>
      <c r="N19" s="19">
        <v>14</v>
      </c>
      <c r="O19" s="19">
        <v>4</v>
      </c>
      <c r="P19" s="19">
        <v>0</v>
      </c>
      <c r="Q19" s="19">
        <v>153</v>
      </c>
      <c r="R19" s="19">
        <v>73</v>
      </c>
      <c r="S19" s="19">
        <v>18</v>
      </c>
      <c r="T19" s="19">
        <v>0</v>
      </c>
      <c r="U19" s="19">
        <v>0</v>
      </c>
      <c r="V19" s="19">
        <v>0</v>
      </c>
      <c r="W19" s="19">
        <v>24</v>
      </c>
      <c r="X19" s="19">
        <v>0</v>
      </c>
      <c r="Y19" s="19">
        <v>0</v>
      </c>
      <c r="Z19" s="19">
        <v>0</v>
      </c>
      <c r="AA19" s="19">
        <v>11</v>
      </c>
      <c r="AB19" s="19">
        <v>0</v>
      </c>
      <c r="AC19" s="19">
        <v>17</v>
      </c>
      <c r="AD19" s="19">
        <v>0</v>
      </c>
      <c r="AE19" s="19">
        <v>0</v>
      </c>
      <c r="AF19" s="19">
        <v>0</v>
      </c>
      <c r="AG19" s="19">
        <v>6</v>
      </c>
      <c r="AH19" s="19">
        <v>0</v>
      </c>
      <c r="AI19" s="19">
        <v>76</v>
      </c>
      <c r="AJ19" s="19">
        <v>0</v>
      </c>
    </row>
    <row r="20" spans="2:36" ht="20.100000000000001" customHeight="1" thickBot="1" x14ac:dyDescent="0.25">
      <c r="B20" s="4" t="s">
        <v>204</v>
      </c>
      <c r="C20" s="19">
        <v>5</v>
      </c>
      <c r="D20" s="19">
        <v>0</v>
      </c>
      <c r="E20" s="19">
        <v>7</v>
      </c>
      <c r="F20" s="19">
        <v>0</v>
      </c>
      <c r="G20" s="19">
        <v>149</v>
      </c>
      <c r="H20" s="19">
        <v>110</v>
      </c>
      <c r="I20" s="19">
        <v>120</v>
      </c>
      <c r="J20" s="19">
        <v>110</v>
      </c>
      <c r="K20" s="19">
        <v>42</v>
      </c>
      <c r="L20" s="19">
        <v>24</v>
      </c>
      <c r="M20" s="19">
        <v>6</v>
      </c>
      <c r="N20" s="19">
        <v>0</v>
      </c>
      <c r="O20" s="19">
        <v>4</v>
      </c>
      <c r="P20" s="19">
        <v>0</v>
      </c>
      <c r="Q20" s="19">
        <v>333</v>
      </c>
      <c r="R20" s="19">
        <v>244</v>
      </c>
      <c r="S20" s="19">
        <v>36</v>
      </c>
      <c r="T20" s="19">
        <v>0</v>
      </c>
      <c r="U20" s="19">
        <v>2</v>
      </c>
      <c r="V20" s="19">
        <v>0</v>
      </c>
      <c r="W20" s="19">
        <v>30</v>
      </c>
      <c r="X20" s="19">
        <v>0</v>
      </c>
      <c r="Y20" s="19">
        <v>0</v>
      </c>
      <c r="Z20" s="19">
        <v>0</v>
      </c>
      <c r="AA20" s="19">
        <v>39</v>
      </c>
      <c r="AB20" s="19">
        <v>0</v>
      </c>
      <c r="AC20" s="19">
        <v>61</v>
      </c>
      <c r="AD20" s="19">
        <v>0</v>
      </c>
      <c r="AE20" s="19">
        <v>0</v>
      </c>
      <c r="AF20" s="19">
        <v>0</v>
      </c>
      <c r="AG20" s="19">
        <v>2</v>
      </c>
      <c r="AH20" s="19">
        <v>0</v>
      </c>
      <c r="AI20" s="19">
        <v>170</v>
      </c>
      <c r="AJ20" s="19">
        <v>0</v>
      </c>
    </row>
    <row r="21" spans="2:36" ht="20.100000000000001" customHeight="1" thickBot="1" x14ac:dyDescent="0.25">
      <c r="B21" s="4" t="s">
        <v>205</v>
      </c>
      <c r="C21" s="19">
        <v>9</v>
      </c>
      <c r="D21" s="19">
        <v>5</v>
      </c>
      <c r="E21" s="19">
        <v>9</v>
      </c>
      <c r="F21" s="19">
        <v>1</v>
      </c>
      <c r="G21" s="19">
        <v>122</v>
      </c>
      <c r="H21" s="19">
        <v>102</v>
      </c>
      <c r="I21" s="19">
        <v>125</v>
      </c>
      <c r="J21" s="19">
        <v>90</v>
      </c>
      <c r="K21" s="19">
        <v>3</v>
      </c>
      <c r="L21" s="19">
        <v>1</v>
      </c>
      <c r="M21" s="19">
        <v>35</v>
      </c>
      <c r="N21" s="19">
        <v>2</v>
      </c>
      <c r="O21" s="19">
        <v>13</v>
      </c>
      <c r="P21" s="19">
        <v>2</v>
      </c>
      <c r="Q21" s="19">
        <v>316</v>
      </c>
      <c r="R21" s="19">
        <v>203</v>
      </c>
      <c r="S21" s="19">
        <v>32</v>
      </c>
      <c r="T21" s="19">
        <v>2</v>
      </c>
      <c r="U21" s="19">
        <v>3</v>
      </c>
      <c r="V21" s="19">
        <v>0</v>
      </c>
      <c r="W21" s="19">
        <v>21</v>
      </c>
      <c r="X21" s="19">
        <v>3</v>
      </c>
      <c r="Y21" s="19">
        <v>3</v>
      </c>
      <c r="Z21" s="19">
        <v>0</v>
      </c>
      <c r="AA21" s="19">
        <v>10</v>
      </c>
      <c r="AB21" s="19">
        <v>0</v>
      </c>
      <c r="AC21" s="19">
        <v>41</v>
      </c>
      <c r="AD21" s="19">
        <v>4</v>
      </c>
      <c r="AE21" s="19">
        <v>2</v>
      </c>
      <c r="AF21" s="19">
        <v>0</v>
      </c>
      <c r="AG21" s="19">
        <v>13</v>
      </c>
      <c r="AH21" s="19">
        <v>0</v>
      </c>
      <c r="AI21" s="19">
        <v>125</v>
      </c>
      <c r="AJ21" s="19">
        <v>9</v>
      </c>
    </row>
    <row r="22" spans="2:36" ht="20.100000000000001" customHeight="1" thickBot="1" x14ac:dyDescent="0.25">
      <c r="B22" s="4" t="s">
        <v>206</v>
      </c>
      <c r="C22" s="19">
        <v>0</v>
      </c>
      <c r="D22" s="19">
        <v>0</v>
      </c>
      <c r="E22" s="19">
        <v>5</v>
      </c>
      <c r="F22" s="19">
        <v>0</v>
      </c>
      <c r="G22" s="19">
        <v>42</v>
      </c>
      <c r="H22" s="19">
        <v>0</v>
      </c>
      <c r="I22" s="19">
        <v>42</v>
      </c>
      <c r="J22" s="19">
        <v>0</v>
      </c>
      <c r="K22" s="19">
        <v>0</v>
      </c>
      <c r="L22" s="19">
        <v>0</v>
      </c>
      <c r="M22" s="19">
        <v>17</v>
      </c>
      <c r="N22" s="19">
        <v>0</v>
      </c>
      <c r="O22" s="19">
        <v>6</v>
      </c>
      <c r="P22" s="19">
        <v>0</v>
      </c>
      <c r="Q22" s="19">
        <v>112</v>
      </c>
      <c r="R22" s="19">
        <v>0</v>
      </c>
      <c r="S22" s="19">
        <v>11</v>
      </c>
      <c r="T22" s="19">
        <v>0</v>
      </c>
      <c r="U22" s="19">
        <v>4</v>
      </c>
      <c r="V22" s="19">
        <v>0</v>
      </c>
      <c r="W22" s="19">
        <v>6</v>
      </c>
      <c r="X22" s="19">
        <v>0</v>
      </c>
      <c r="Y22" s="19">
        <v>0</v>
      </c>
      <c r="Z22" s="19">
        <v>0</v>
      </c>
      <c r="AA22" s="19">
        <v>7</v>
      </c>
      <c r="AB22" s="19">
        <v>0</v>
      </c>
      <c r="AC22" s="19">
        <v>11</v>
      </c>
      <c r="AD22" s="19">
        <v>0</v>
      </c>
      <c r="AE22" s="19">
        <v>0</v>
      </c>
      <c r="AF22" s="19">
        <v>0</v>
      </c>
      <c r="AG22" s="19">
        <v>5</v>
      </c>
      <c r="AH22" s="19">
        <v>0</v>
      </c>
      <c r="AI22" s="19">
        <v>44</v>
      </c>
      <c r="AJ22" s="19">
        <v>0</v>
      </c>
    </row>
    <row r="23" spans="2:36" ht="20.100000000000001" customHeight="1" thickBot="1" x14ac:dyDescent="0.25">
      <c r="B23" s="4" t="s">
        <v>207</v>
      </c>
      <c r="C23" s="19">
        <v>1</v>
      </c>
      <c r="D23" s="19">
        <v>0</v>
      </c>
      <c r="E23" s="19">
        <v>0</v>
      </c>
      <c r="F23" s="19">
        <v>0</v>
      </c>
      <c r="G23" s="19">
        <v>13</v>
      </c>
      <c r="H23" s="19">
        <v>0</v>
      </c>
      <c r="I23" s="19">
        <v>13</v>
      </c>
      <c r="J23" s="19">
        <v>0</v>
      </c>
      <c r="K23" s="19">
        <v>0</v>
      </c>
      <c r="L23" s="19">
        <v>0</v>
      </c>
      <c r="M23" s="19">
        <v>1</v>
      </c>
      <c r="N23" s="19">
        <v>0</v>
      </c>
      <c r="O23" s="19">
        <v>7</v>
      </c>
      <c r="P23" s="19">
        <v>0</v>
      </c>
      <c r="Q23" s="19">
        <v>35</v>
      </c>
      <c r="R23" s="19">
        <v>0</v>
      </c>
      <c r="S23" s="19">
        <v>0</v>
      </c>
      <c r="T23" s="19">
        <v>0</v>
      </c>
      <c r="U23" s="19">
        <v>3</v>
      </c>
      <c r="V23" s="19">
        <v>0</v>
      </c>
      <c r="W23" s="19">
        <v>5</v>
      </c>
      <c r="X23" s="19">
        <v>0</v>
      </c>
      <c r="Y23" s="19">
        <v>3</v>
      </c>
      <c r="Z23" s="19">
        <v>0</v>
      </c>
      <c r="AA23" s="19">
        <v>3</v>
      </c>
      <c r="AB23" s="19">
        <v>0</v>
      </c>
      <c r="AC23" s="19">
        <v>5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19</v>
      </c>
      <c r="AJ23" s="19">
        <v>0</v>
      </c>
    </row>
    <row r="24" spans="2:36" ht="20.100000000000001" customHeight="1" thickBot="1" x14ac:dyDescent="0.25">
      <c r="B24" s="4" t="s">
        <v>208</v>
      </c>
      <c r="C24" s="19">
        <v>2</v>
      </c>
      <c r="D24" s="19">
        <v>11</v>
      </c>
      <c r="E24" s="19">
        <v>5</v>
      </c>
      <c r="F24" s="19">
        <v>16</v>
      </c>
      <c r="G24" s="19">
        <v>49</v>
      </c>
      <c r="H24" s="19">
        <v>71</v>
      </c>
      <c r="I24" s="19">
        <v>49</v>
      </c>
      <c r="J24" s="19">
        <v>71</v>
      </c>
      <c r="K24" s="19">
        <v>0</v>
      </c>
      <c r="L24" s="19">
        <v>0</v>
      </c>
      <c r="M24" s="19">
        <v>0</v>
      </c>
      <c r="N24" s="19">
        <v>25</v>
      </c>
      <c r="O24" s="19">
        <v>3</v>
      </c>
      <c r="P24" s="19">
        <v>1</v>
      </c>
      <c r="Q24" s="19">
        <v>108</v>
      </c>
      <c r="R24" s="19">
        <v>195</v>
      </c>
      <c r="S24" s="19">
        <v>12</v>
      </c>
      <c r="T24" s="19">
        <v>0</v>
      </c>
      <c r="U24" s="19">
        <v>5</v>
      </c>
      <c r="V24" s="19">
        <v>12</v>
      </c>
      <c r="W24" s="19">
        <v>4</v>
      </c>
      <c r="X24" s="19">
        <v>16</v>
      </c>
      <c r="Y24" s="19">
        <v>1</v>
      </c>
      <c r="Z24" s="19">
        <v>0</v>
      </c>
      <c r="AA24" s="19">
        <v>3</v>
      </c>
      <c r="AB24" s="19">
        <v>0</v>
      </c>
      <c r="AC24" s="19">
        <v>16</v>
      </c>
      <c r="AD24" s="19">
        <v>16</v>
      </c>
      <c r="AE24" s="19">
        <v>0</v>
      </c>
      <c r="AF24" s="19">
        <v>0</v>
      </c>
      <c r="AG24" s="19">
        <v>13</v>
      </c>
      <c r="AH24" s="19">
        <v>0</v>
      </c>
      <c r="AI24" s="19">
        <v>54</v>
      </c>
      <c r="AJ24" s="19">
        <v>44</v>
      </c>
    </row>
    <row r="25" spans="2:36" ht="20.100000000000001" customHeight="1" thickBot="1" x14ac:dyDescent="0.25">
      <c r="B25" s="4" t="s">
        <v>209</v>
      </c>
      <c r="C25" s="19">
        <v>1</v>
      </c>
      <c r="D25" s="19">
        <v>1</v>
      </c>
      <c r="E25" s="19">
        <v>3</v>
      </c>
      <c r="F25" s="19">
        <v>3</v>
      </c>
      <c r="G25" s="19">
        <v>80</v>
      </c>
      <c r="H25" s="19">
        <v>63</v>
      </c>
      <c r="I25" s="19">
        <v>76</v>
      </c>
      <c r="J25" s="19">
        <v>60</v>
      </c>
      <c r="K25" s="19">
        <v>1</v>
      </c>
      <c r="L25" s="19">
        <v>0</v>
      </c>
      <c r="M25" s="19">
        <v>19</v>
      </c>
      <c r="N25" s="19">
        <v>17</v>
      </c>
      <c r="O25" s="19">
        <v>0</v>
      </c>
      <c r="P25" s="19">
        <v>10</v>
      </c>
      <c r="Q25" s="19">
        <v>180</v>
      </c>
      <c r="R25" s="19">
        <v>154</v>
      </c>
      <c r="S25" s="19">
        <v>10</v>
      </c>
      <c r="T25" s="19">
        <v>5</v>
      </c>
      <c r="U25" s="19">
        <v>0</v>
      </c>
      <c r="V25" s="19">
        <v>0</v>
      </c>
      <c r="W25" s="19">
        <v>6</v>
      </c>
      <c r="X25" s="19">
        <v>9</v>
      </c>
      <c r="Y25" s="19">
        <v>0</v>
      </c>
      <c r="Z25" s="19">
        <v>0</v>
      </c>
      <c r="AA25" s="19">
        <v>6</v>
      </c>
      <c r="AB25" s="19">
        <v>6</v>
      </c>
      <c r="AC25" s="19">
        <v>19</v>
      </c>
      <c r="AD25" s="19">
        <v>19</v>
      </c>
      <c r="AE25" s="19">
        <v>2</v>
      </c>
      <c r="AF25" s="19">
        <v>0</v>
      </c>
      <c r="AG25" s="19">
        <v>0</v>
      </c>
      <c r="AH25" s="19">
        <v>0</v>
      </c>
      <c r="AI25" s="19">
        <v>43</v>
      </c>
      <c r="AJ25" s="19">
        <v>39</v>
      </c>
    </row>
    <row r="26" spans="2:36" ht="20.100000000000001" customHeight="1" thickBot="1" x14ac:dyDescent="0.25">
      <c r="B26" s="4" t="s">
        <v>210</v>
      </c>
      <c r="C26" s="19">
        <v>11</v>
      </c>
      <c r="D26" s="19">
        <v>10</v>
      </c>
      <c r="E26" s="19">
        <v>2</v>
      </c>
      <c r="F26" s="19">
        <v>0</v>
      </c>
      <c r="G26" s="19">
        <v>181</v>
      </c>
      <c r="H26" s="19">
        <v>44</v>
      </c>
      <c r="I26" s="19">
        <v>181</v>
      </c>
      <c r="J26" s="19">
        <v>45</v>
      </c>
      <c r="K26" s="19">
        <v>0</v>
      </c>
      <c r="L26" s="19">
        <v>0</v>
      </c>
      <c r="M26" s="19">
        <v>30</v>
      </c>
      <c r="N26" s="19">
        <v>16</v>
      </c>
      <c r="O26" s="19">
        <v>2</v>
      </c>
      <c r="P26" s="19">
        <v>3</v>
      </c>
      <c r="Q26" s="19">
        <v>407</v>
      </c>
      <c r="R26" s="19">
        <v>118</v>
      </c>
      <c r="S26" s="19">
        <v>18</v>
      </c>
      <c r="T26" s="19">
        <v>1</v>
      </c>
      <c r="U26" s="19">
        <v>0</v>
      </c>
      <c r="V26" s="19">
        <v>0</v>
      </c>
      <c r="W26" s="19">
        <v>11</v>
      </c>
      <c r="X26" s="19">
        <v>1</v>
      </c>
      <c r="Y26" s="19">
        <v>0</v>
      </c>
      <c r="Z26" s="19">
        <v>1</v>
      </c>
      <c r="AA26" s="19">
        <v>14</v>
      </c>
      <c r="AB26" s="19">
        <v>1</v>
      </c>
      <c r="AC26" s="19">
        <v>17</v>
      </c>
      <c r="AD26" s="19">
        <v>0</v>
      </c>
      <c r="AE26" s="19">
        <v>2</v>
      </c>
      <c r="AF26" s="19">
        <v>3</v>
      </c>
      <c r="AG26" s="19">
        <v>8</v>
      </c>
      <c r="AH26" s="19">
        <v>0</v>
      </c>
      <c r="AI26" s="19">
        <v>70</v>
      </c>
      <c r="AJ26" s="19">
        <v>7</v>
      </c>
    </row>
    <row r="27" spans="2:36" ht="20.100000000000001" customHeight="1" thickBot="1" x14ac:dyDescent="0.25">
      <c r="B27" s="4" t="s">
        <v>211</v>
      </c>
      <c r="C27" s="19">
        <v>3</v>
      </c>
      <c r="D27" s="19">
        <v>0</v>
      </c>
      <c r="E27" s="19">
        <v>0</v>
      </c>
      <c r="F27" s="19">
        <v>0</v>
      </c>
      <c r="G27" s="19">
        <v>83</v>
      </c>
      <c r="H27" s="19">
        <v>22</v>
      </c>
      <c r="I27" s="19">
        <v>57</v>
      </c>
      <c r="J27" s="19">
        <v>18</v>
      </c>
      <c r="K27" s="19">
        <v>15</v>
      </c>
      <c r="L27" s="19">
        <v>0</v>
      </c>
      <c r="M27" s="19">
        <v>1</v>
      </c>
      <c r="N27" s="19">
        <v>1</v>
      </c>
      <c r="O27" s="19">
        <v>1</v>
      </c>
      <c r="P27" s="19">
        <v>0</v>
      </c>
      <c r="Q27" s="19">
        <v>160</v>
      </c>
      <c r="R27" s="19">
        <v>41</v>
      </c>
      <c r="S27" s="19">
        <v>19</v>
      </c>
      <c r="T27" s="19">
        <v>0</v>
      </c>
      <c r="U27" s="19">
        <v>1</v>
      </c>
      <c r="V27" s="19">
        <v>0</v>
      </c>
      <c r="W27" s="19">
        <v>47</v>
      </c>
      <c r="X27" s="19">
        <v>0</v>
      </c>
      <c r="Y27" s="19">
        <v>1</v>
      </c>
      <c r="Z27" s="19">
        <v>0</v>
      </c>
      <c r="AA27" s="19">
        <v>24</v>
      </c>
      <c r="AB27" s="19">
        <v>0</v>
      </c>
      <c r="AC27" s="19">
        <v>36</v>
      </c>
      <c r="AD27" s="19">
        <v>0</v>
      </c>
      <c r="AE27" s="19">
        <v>0</v>
      </c>
      <c r="AF27" s="19">
        <v>0</v>
      </c>
      <c r="AG27" s="19">
        <v>9</v>
      </c>
      <c r="AH27" s="19">
        <v>0</v>
      </c>
      <c r="AI27" s="19">
        <v>137</v>
      </c>
      <c r="AJ27" s="19">
        <v>0</v>
      </c>
    </row>
    <row r="28" spans="2:36" ht="20.100000000000001" customHeight="1" thickBot="1" x14ac:dyDescent="0.25">
      <c r="B28" s="4" t="s">
        <v>212</v>
      </c>
      <c r="C28" s="19">
        <v>4</v>
      </c>
      <c r="D28" s="19">
        <v>3</v>
      </c>
      <c r="E28" s="19">
        <v>2</v>
      </c>
      <c r="F28" s="19">
        <v>0</v>
      </c>
      <c r="G28" s="19">
        <v>60</v>
      </c>
      <c r="H28" s="19">
        <v>32</v>
      </c>
      <c r="I28" s="19">
        <v>72</v>
      </c>
      <c r="J28" s="19">
        <v>32</v>
      </c>
      <c r="K28" s="19">
        <v>30</v>
      </c>
      <c r="L28" s="19">
        <v>0</v>
      </c>
      <c r="M28" s="19">
        <v>14</v>
      </c>
      <c r="N28" s="19">
        <v>0</v>
      </c>
      <c r="O28" s="19">
        <v>10</v>
      </c>
      <c r="P28" s="19">
        <v>0</v>
      </c>
      <c r="Q28" s="19">
        <v>192</v>
      </c>
      <c r="R28" s="19">
        <v>67</v>
      </c>
      <c r="S28" s="19">
        <v>3</v>
      </c>
      <c r="T28" s="19">
        <v>0</v>
      </c>
      <c r="U28" s="19">
        <v>5</v>
      </c>
      <c r="V28" s="19">
        <v>0</v>
      </c>
      <c r="W28" s="19">
        <v>15</v>
      </c>
      <c r="X28" s="19">
        <v>0</v>
      </c>
      <c r="Y28" s="19">
        <v>1</v>
      </c>
      <c r="Z28" s="19">
        <v>0</v>
      </c>
      <c r="AA28" s="19">
        <v>7</v>
      </c>
      <c r="AB28" s="19">
        <v>0</v>
      </c>
      <c r="AC28" s="19">
        <v>11</v>
      </c>
      <c r="AD28" s="19">
        <v>0</v>
      </c>
      <c r="AE28" s="19">
        <v>0</v>
      </c>
      <c r="AF28" s="19">
        <v>0</v>
      </c>
      <c r="AG28" s="19">
        <v>4</v>
      </c>
      <c r="AH28" s="19">
        <v>0</v>
      </c>
      <c r="AI28" s="19">
        <v>46</v>
      </c>
      <c r="AJ28" s="19">
        <v>0</v>
      </c>
    </row>
    <row r="29" spans="2:36" ht="20.100000000000001" customHeight="1" thickBot="1" x14ac:dyDescent="0.25">
      <c r="B29" s="5" t="s">
        <v>213</v>
      </c>
      <c r="C29" s="27">
        <v>0</v>
      </c>
      <c r="D29" s="27">
        <v>0</v>
      </c>
      <c r="E29" s="27">
        <v>0</v>
      </c>
      <c r="F29" s="27">
        <v>0</v>
      </c>
      <c r="G29" s="27">
        <v>63</v>
      </c>
      <c r="H29" s="27">
        <v>9</v>
      </c>
      <c r="I29" s="27">
        <v>68</v>
      </c>
      <c r="J29" s="27">
        <v>8</v>
      </c>
      <c r="K29" s="27">
        <v>0</v>
      </c>
      <c r="L29" s="27">
        <v>2</v>
      </c>
      <c r="M29" s="27">
        <v>39</v>
      </c>
      <c r="N29" s="27">
        <v>0</v>
      </c>
      <c r="O29" s="27">
        <v>1</v>
      </c>
      <c r="P29" s="27">
        <v>4</v>
      </c>
      <c r="Q29" s="27">
        <v>171</v>
      </c>
      <c r="R29" s="27">
        <v>23</v>
      </c>
      <c r="S29" s="27">
        <v>8</v>
      </c>
      <c r="T29" s="27">
        <v>0</v>
      </c>
      <c r="U29" s="27">
        <v>3</v>
      </c>
      <c r="V29" s="27">
        <v>0</v>
      </c>
      <c r="W29" s="27">
        <v>1</v>
      </c>
      <c r="X29" s="27">
        <v>1</v>
      </c>
      <c r="Y29" s="27">
        <v>0</v>
      </c>
      <c r="Z29" s="27">
        <v>1</v>
      </c>
      <c r="AA29" s="27">
        <v>7</v>
      </c>
      <c r="AB29" s="27">
        <v>2</v>
      </c>
      <c r="AC29" s="27">
        <v>5</v>
      </c>
      <c r="AD29" s="27">
        <v>2</v>
      </c>
      <c r="AE29" s="27">
        <v>0</v>
      </c>
      <c r="AF29" s="27">
        <v>0</v>
      </c>
      <c r="AG29" s="27">
        <v>2</v>
      </c>
      <c r="AH29" s="27">
        <v>2</v>
      </c>
      <c r="AI29" s="27">
        <v>26</v>
      </c>
      <c r="AJ29" s="27">
        <v>8</v>
      </c>
    </row>
    <row r="30" spans="2:36" ht="20.100000000000001" customHeight="1" thickBot="1" x14ac:dyDescent="0.25">
      <c r="B30" s="6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19</v>
      </c>
      <c r="H30" s="29">
        <v>0</v>
      </c>
      <c r="I30" s="29">
        <v>19</v>
      </c>
      <c r="J30" s="29">
        <v>0</v>
      </c>
      <c r="K30" s="29">
        <v>11</v>
      </c>
      <c r="L30" s="29">
        <v>0</v>
      </c>
      <c r="M30" s="29">
        <v>1</v>
      </c>
      <c r="N30" s="29">
        <v>0</v>
      </c>
      <c r="O30" s="29">
        <v>0</v>
      </c>
      <c r="P30" s="29">
        <v>0</v>
      </c>
      <c r="Q30" s="29">
        <v>50</v>
      </c>
      <c r="R30" s="29">
        <v>0</v>
      </c>
      <c r="S30" s="29">
        <v>3</v>
      </c>
      <c r="T30" s="29">
        <v>0</v>
      </c>
      <c r="U30" s="29">
        <v>0</v>
      </c>
      <c r="V30" s="29">
        <v>0</v>
      </c>
      <c r="W30" s="29">
        <v>3</v>
      </c>
      <c r="X30" s="29">
        <v>0</v>
      </c>
      <c r="Y30" s="29">
        <v>0</v>
      </c>
      <c r="Z30" s="29">
        <v>0</v>
      </c>
      <c r="AA30" s="29">
        <v>1</v>
      </c>
      <c r="AB30" s="29">
        <v>0</v>
      </c>
      <c r="AC30" s="29">
        <v>7</v>
      </c>
      <c r="AD30" s="29">
        <v>0</v>
      </c>
      <c r="AE30" s="29">
        <v>0</v>
      </c>
      <c r="AF30" s="29">
        <v>0</v>
      </c>
      <c r="AG30" s="29">
        <v>5</v>
      </c>
      <c r="AH30" s="29">
        <v>0</v>
      </c>
      <c r="AI30" s="29">
        <v>19</v>
      </c>
      <c r="AJ30" s="29">
        <v>0</v>
      </c>
    </row>
    <row r="31" spans="2:36" ht="20.100000000000001" customHeight="1" thickBot="1" x14ac:dyDescent="0.25">
      <c r="B31" s="4" t="s">
        <v>215</v>
      </c>
      <c r="C31" s="29">
        <v>2</v>
      </c>
      <c r="D31" s="29">
        <v>0</v>
      </c>
      <c r="E31" s="29">
        <v>1</v>
      </c>
      <c r="F31" s="29">
        <v>0</v>
      </c>
      <c r="G31" s="29">
        <v>71</v>
      </c>
      <c r="H31" s="29">
        <v>0</v>
      </c>
      <c r="I31" s="29">
        <v>71</v>
      </c>
      <c r="J31" s="29">
        <v>0</v>
      </c>
      <c r="K31" s="29">
        <v>1</v>
      </c>
      <c r="L31" s="29">
        <v>0</v>
      </c>
      <c r="M31" s="29">
        <v>5</v>
      </c>
      <c r="N31" s="29">
        <v>0</v>
      </c>
      <c r="O31" s="29">
        <v>0</v>
      </c>
      <c r="P31" s="29">
        <v>0</v>
      </c>
      <c r="Q31" s="29">
        <v>151</v>
      </c>
      <c r="R31" s="29">
        <v>0</v>
      </c>
      <c r="S31" s="29">
        <v>1</v>
      </c>
      <c r="T31" s="29">
        <v>0</v>
      </c>
      <c r="U31" s="29">
        <v>5</v>
      </c>
      <c r="V31" s="29">
        <v>0</v>
      </c>
      <c r="W31" s="29">
        <v>7</v>
      </c>
      <c r="X31" s="29">
        <v>0</v>
      </c>
      <c r="Y31" s="29">
        <v>0</v>
      </c>
      <c r="Z31" s="29">
        <v>0</v>
      </c>
      <c r="AA31" s="29">
        <v>3</v>
      </c>
      <c r="AB31" s="29">
        <v>0</v>
      </c>
      <c r="AC31" s="29">
        <v>9</v>
      </c>
      <c r="AD31" s="29">
        <v>0</v>
      </c>
      <c r="AE31" s="29">
        <v>0</v>
      </c>
      <c r="AF31" s="29">
        <v>0</v>
      </c>
      <c r="AG31" s="29">
        <v>1</v>
      </c>
      <c r="AH31" s="29">
        <v>0</v>
      </c>
      <c r="AI31" s="29">
        <v>26</v>
      </c>
      <c r="AJ31" s="29">
        <v>0</v>
      </c>
    </row>
    <row r="32" spans="2:36" ht="20.100000000000001" customHeight="1" thickBot="1" x14ac:dyDescent="0.25">
      <c r="B32" s="4" t="s">
        <v>216</v>
      </c>
      <c r="C32" s="28">
        <v>0</v>
      </c>
      <c r="D32" s="28">
        <v>0</v>
      </c>
      <c r="E32" s="28">
        <v>0</v>
      </c>
      <c r="F32" s="28">
        <v>0</v>
      </c>
      <c r="G32" s="28">
        <v>27</v>
      </c>
      <c r="H32" s="28">
        <v>4</v>
      </c>
      <c r="I32" s="28">
        <v>27</v>
      </c>
      <c r="J32" s="28">
        <v>4</v>
      </c>
      <c r="K32" s="28">
        <v>0</v>
      </c>
      <c r="L32" s="28">
        <v>0</v>
      </c>
      <c r="M32" s="28">
        <v>8</v>
      </c>
      <c r="N32" s="28">
        <v>0</v>
      </c>
      <c r="O32" s="28">
        <v>0</v>
      </c>
      <c r="P32" s="28">
        <v>0</v>
      </c>
      <c r="Q32" s="28">
        <v>62</v>
      </c>
      <c r="R32" s="28">
        <v>8</v>
      </c>
      <c r="S32" s="28">
        <v>1</v>
      </c>
      <c r="T32" s="28">
        <v>0</v>
      </c>
      <c r="U32" s="28">
        <v>1</v>
      </c>
      <c r="V32" s="28">
        <v>0</v>
      </c>
      <c r="W32" s="28">
        <v>1</v>
      </c>
      <c r="X32" s="28">
        <v>0</v>
      </c>
      <c r="Y32" s="28">
        <v>0</v>
      </c>
      <c r="Z32" s="28">
        <v>0</v>
      </c>
      <c r="AA32" s="28">
        <v>1</v>
      </c>
      <c r="AB32" s="28">
        <v>0</v>
      </c>
      <c r="AC32" s="28">
        <v>3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7</v>
      </c>
      <c r="AJ32" s="28">
        <v>0</v>
      </c>
    </row>
    <row r="33" spans="2:36" ht="20.100000000000001" customHeight="1" thickBot="1" x14ac:dyDescent="0.25">
      <c r="B33" s="4" t="s">
        <v>217</v>
      </c>
      <c r="C33" s="19">
        <v>0</v>
      </c>
      <c r="D33" s="19">
        <v>0</v>
      </c>
      <c r="E33" s="19">
        <v>1</v>
      </c>
      <c r="F33" s="19">
        <v>0</v>
      </c>
      <c r="G33" s="19">
        <v>9</v>
      </c>
      <c r="H33" s="19">
        <v>0</v>
      </c>
      <c r="I33" s="19">
        <v>10</v>
      </c>
      <c r="J33" s="19">
        <v>0</v>
      </c>
      <c r="K33" s="19">
        <v>2</v>
      </c>
      <c r="L33" s="19">
        <v>0</v>
      </c>
      <c r="M33" s="19">
        <v>2</v>
      </c>
      <c r="N33" s="19">
        <v>0</v>
      </c>
      <c r="O33" s="19">
        <v>2</v>
      </c>
      <c r="P33" s="19">
        <v>0</v>
      </c>
      <c r="Q33" s="19">
        <v>26</v>
      </c>
      <c r="R33" s="19">
        <v>0</v>
      </c>
      <c r="S33" s="19">
        <v>1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2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4</v>
      </c>
      <c r="AJ33" s="19">
        <v>0</v>
      </c>
    </row>
    <row r="34" spans="2:36" ht="20.100000000000001" customHeight="1" thickBot="1" x14ac:dyDescent="0.25">
      <c r="B34" s="4" t="s">
        <v>218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36</v>
      </c>
      <c r="I34" s="19">
        <v>1</v>
      </c>
      <c r="J34" s="19">
        <v>33</v>
      </c>
      <c r="K34" s="19">
        <v>0</v>
      </c>
      <c r="L34" s="19">
        <v>0</v>
      </c>
      <c r="M34" s="19">
        <v>0</v>
      </c>
      <c r="N34" s="19">
        <v>3</v>
      </c>
      <c r="O34" s="19">
        <v>0</v>
      </c>
      <c r="P34" s="19">
        <v>5</v>
      </c>
      <c r="Q34" s="19">
        <v>1</v>
      </c>
      <c r="R34" s="19">
        <v>77</v>
      </c>
      <c r="S34" s="19">
        <v>0</v>
      </c>
      <c r="T34" s="19">
        <v>2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1</v>
      </c>
      <c r="AA34" s="19">
        <v>1</v>
      </c>
      <c r="AB34" s="19">
        <v>0</v>
      </c>
      <c r="AC34" s="19">
        <v>1</v>
      </c>
      <c r="AD34" s="19">
        <v>3</v>
      </c>
      <c r="AE34" s="19">
        <v>0</v>
      </c>
      <c r="AF34" s="19">
        <v>0</v>
      </c>
      <c r="AG34" s="19">
        <v>0</v>
      </c>
      <c r="AH34" s="19">
        <v>3</v>
      </c>
      <c r="AI34" s="19">
        <v>2</v>
      </c>
      <c r="AJ34" s="19">
        <v>9</v>
      </c>
    </row>
    <row r="35" spans="2:36" ht="20.100000000000001" customHeight="1" thickBot="1" x14ac:dyDescent="0.25">
      <c r="B35" s="4" t="s">
        <v>219</v>
      </c>
      <c r="C35" s="19">
        <v>3</v>
      </c>
      <c r="D35" s="19">
        <v>0</v>
      </c>
      <c r="E35" s="19">
        <v>5</v>
      </c>
      <c r="F35" s="19">
        <v>0</v>
      </c>
      <c r="G35" s="19">
        <v>24</v>
      </c>
      <c r="H35" s="19">
        <v>0</v>
      </c>
      <c r="I35" s="19">
        <v>24</v>
      </c>
      <c r="J35" s="19">
        <v>0</v>
      </c>
      <c r="K35" s="19">
        <v>0</v>
      </c>
      <c r="L35" s="19">
        <v>0</v>
      </c>
      <c r="M35" s="19">
        <v>10</v>
      </c>
      <c r="N35" s="19">
        <v>0</v>
      </c>
      <c r="O35" s="19">
        <v>0</v>
      </c>
      <c r="P35" s="19">
        <v>0</v>
      </c>
      <c r="Q35" s="19">
        <v>66</v>
      </c>
      <c r="R35" s="19">
        <v>0</v>
      </c>
      <c r="S35" s="19">
        <v>1</v>
      </c>
      <c r="T35" s="19">
        <v>0</v>
      </c>
      <c r="U35" s="19">
        <v>0</v>
      </c>
      <c r="V35" s="19">
        <v>0</v>
      </c>
      <c r="W35" s="19">
        <v>4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4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9</v>
      </c>
      <c r="AJ35" s="19">
        <v>0</v>
      </c>
    </row>
    <row r="36" spans="2:36" ht="20.100000000000001" customHeight="1" thickBot="1" x14ac:dyDescent="0.25">
      <c r="B36" s="4" t="s">
        <v>220</v>
      </c>
      <c r="C36" s="19">
        <v>0</v>
      </c>
      <c r="D36" s="19">
        <v>0</v>
      </c>
      <c r="E36" s="19">
        <v>0</v>
      </c>
      <c r="F36" s="19">
        <v>0</v>
      </c>
      <c r="G36" s="19">
        <v>15</v>
      </c>
      <c r="H36" s="19">
        <v>7</v>
      </c>
      <c r="I36" s="19">
        <v>3</v>
      </c>
      <c r="J36" s="19">
        <v>7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18</v>
      </c>
      <c r="R36" s="19">
        <v>14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</row>
    <row r="37" spans="2:36" ht="20.100000000000001" customHeight="1" thickBot="1" x14ac:dyDescent="0.25">
      <c r="B37" s="4" t="s">
        <v>221</v>
      </c>
      <c r="C37" s="19">
        <v>4</v>
      </c>
      <c r="D37" s="19">
        <v>0</v>
      </c>
      <c r="E37" s="19">
        <v>1</v>
      </c>
      <c r="F37" s="19">
        <v>0</v>
      </c>
      <c r="G37" s="19">
        <v>66</v>
      </c>
      <c r="H37" s="19">
        <v>0</v>
      </c>
      <c r="I37" s="19">
        <v>66</v>
      </c>
      <c r="J37" s="19">
        <v>0</v>
      </c>
      <c r="K37" s="19">
        <v>0</v>
      </c>
      <c r="L37" s="19">
        <v>0</v>
      </c>
      <c r="M37" s="19">
        <v>2</v>
      </c>
      <c r="N37" s="19">
        <v>0</v>
      </c>
      <c r="O37" s="19">
        <v>0</v>
      </c>
      <c r="P37" s="19">
        <v>1</v>
      </c>
      <c r="Q37" s="19">
        <v>139</v>
      </c>
      <c r="R37" s="19">
        <v>1</v>
      </c>
      <c r="S37" s="19">
        <v>14</v>
      </c>
      <c r="T37" s="19">
        <v>0</v>
      </c>
      <c r="U37" s="19">
        <v>0</v>
      </c>
      <c r="V37" s="19">
        <v>0</v>
      </c>
      <c r="W37" s="19">
        <v>14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14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42</v>
      </c>
      <c r="AJ37" s="19">
        <v>0</v>
      </c>
    </row>
    <row r="38" spans="2:36" ht="20.100000000000001" customHeight="1" thickBot="1" x14ac:dyDescent="0.25">
      <c r="B38" s="4" t="s">
        <v>222</v>
      </c>
      <c r="C38" s="19">
        <v>0</v>
      </c>
      <c r="D38" s="19">
        <v>0</v>
      </c>
      <c r="E38" s="19">
        <v>0</v>
      </c>
      <c r="F38" s="19">
        <v>0</v>
      </c>
      <c r="G38" s="19">
        <v>18</v>
      </c>
      <c r="H38" s="19">
        <v>0</v>
      </c>
      <c r="I38" s="19">
        <v>18</v>
      </c>
      <c r="J38" s="19">
        <v>0</v>
      </c>
      <c r="K38" s="19">
        <v>1</v>
      </c>
      <c r="L38" s="19">
        <v>0</v>
      </c>
      <c r="M38" s="19">
        <v>7</v>
      </c>
      <c r="N38" s="19">
        <v>0</v>
      </c>
      <c r="O38" s="19">
        <v>1</v>
      </c>
      <c r="P38" s="19">
        <v>0</v>
      </c>
      <c r="Q38" s="19">
        <v>45</v>
      </c>
      <c r="R38" s="19">
        <v>0</v>
      </c>
      <c r="S38" s="19">
        <v>0</v>
      </c>
      <c r="T38" s="19">
        <v>0</v>
      </c>
      <c r="U38" s="19">
        <v>1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1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2</v>
      </c>
      <c r="AJ38" s="19">
        <v>0</v>
      </c>
    </row>
    <row r="39" spans="2:36" ht="20.100000000000001" customHeight="1" thickBot="1" x14ac:dyDescent="0.25">
      <c r="B39" s="4" t="s">
        <v>223</v>
      </c>
      <c r="C39" s="19">
        <v>4</v>
      </c>
      <c r="D39" s="19">
        <v>0</v>
      </c>
      <c r="E39" s="19">
        <v>8</v>
      </c>
      <c r="F39" s="19">
        <v>0</v>
      </c>
      <c r="G39" s="19">
        <v>53</v>
      </c>
      <c r="H39" s="19">
        <v>0</v>
      </c>
      <c r="I39" s="19">
        <v>53</v>
      </c>
      <c r="J39" s="19">
        <v>0</v>
      </c>
      <c r="K39" s="19">
        <v>11</v>
      </c>
      <c r="L39" s="19">
        <v>0</v>
      </c>
      <c r="M39" s="19">
        <v>47</v>
      </c>
      <c r="N39" s="19">
        <v>0</v>
      </c>
      <c r="O39" s="19">
        <v>0</v>
      </c>
      <c r="P39" s="19">
        <v>0</v>
      </c>
      <c r="Q39" s="19">
        <v>176</v>
      </c>
      <c r="R39" s="19">
        <v>0</v>
      </c>
      <c r="S39" s="19">
        <v>5</v>
      </c>
      <c r="T39" s="19">
        <v>0</v>
      </c>
      <c r="U39" s="19">
        <v>0</v>
      </c>
      <c r="V39" s="19">
        <v>1</v>
      </c>
      <c r="W39" s="19">
        <v>7</v>
      </c>
      <c r="X39" s="19">
        <v>0</v>
      </c>
      <c r="Y39" s="19">
        <v>0</v>
      </c>
      <c r="Z39" s="19">
        <v>0</v>
      </c>
      <c r="AA39" s="19">
        <v>2</v>
      </c>
      <c r="AB39" s="19">
        <v>1</v>
      </c>
      <c r="AC39" s="19">
        <v>7</v>
      </c>
      <c r="AD39" s="19">
        <v>1</v>
      </c>
      <c r="AE39" s="19">
        <v>0</v>
      </c>
      <c r="AF39" s="19">
        <v>0</v>
      </c>
      <c r="AG39" s="19">
        <v>0</v>
      </c>
      <c r="AH39" s="19">
        <v>0</v>
      </c>
      <c r="AI39" s="19">
        <v>21</v>
      </c>
      <c r="AJ39" s="19">
        <v>3</v>
      </c>
    </row>
    <row r="40" spans="2:36" ht="20.100000000000001" customHeight="1" thickBot="1" x14ac:dyDescent="0.25">
      <c r="B40" s="4" t="s">
        <v>224</v>
      </c>
      <c r="C40" s="19">
        <v>0</v>
      </c>
      <c r="D40" s="19">
        <v>1</v>
      </c>
      <c r="E40" s="19">
        <v>0</v>
      </c>
      <c r="F40" s="19">
        <v>0</v>
      </c>
      <c r="G40" s="19">
        <v>100</v>
      </c>
      <c r="H40" s="19">
        <v>2</v>
      </c>
      <c r="I40" s="19">
        <v>84</v>
      </c>
      <c r="J40" s="19">
        <v>2</v>
      </c>
      <c r="K40" s="19">
        <v>3</v>
      </c>
      <c r="L40" s="19">
        <v>0</v>
      </c>
      <c r="M40" s="19">
        <v>38</v>
      </c>
      <c r="N40" s="19">
        <v>0</v>
      </c>
      <c r="O40" s="19">
        <v>41</v>
      </c>
      <c r="P40" s="19">
        <v>0</v>
      </c>
      <c r="Q40" s="19">
        <v>266</v>
      </c>
      <c r="R40" s="19">
        <v>5</v>
      </c>
      <c r="S40" s="19">
        <v>9</v>
      </c>
      <c r="T40" s="19">
        <v>2</v>
      </c>
      <c r="U40" s="19">
        <v>2</v>
      </c>
      <c r="V40" s="19">
        <v>0</v>
      </c>
      <c r="W40" s="19">
        <v>8</v>
      </c>
      <c r="X40" s="19">
        <v>4</v>
      </c>
      <c r="Y40" s="19">
        <v>0</v>
      </c>
      <c r="Z40" s="19">
        <v>2</v>
      </c>
      <c r="AA40" s="19">
        <v>3</v>
      </c>
      <c r="AB40" s="19">
        <v>2</v>
      </c>
      <c r="AC40" s="19">
        <v>11</v>
      </c>
      <c r="AD40" s="19">
        <v>4</v>
      </c>
      <c r="AE40" s="19">
        <v>0</v>
      </c>
      <c r="AF40" s="19">
        <v>0</v>
      </c>
      <c r="AG40" s="19">
        <v>6</v>
      </c>
      <c r="AH40" s="19">
        <v>0</v>
      </c>
      <c r="AI40" s="19">
        <v>39</v>
      </c>
      <c r="AJ40" s="19">
        <v>14</v>
      </c>
    </row>
    <row r="41" spans="2:36" ht="20.100000000000001" customHeight="1" thickBot="1" x14ac:dyDescent="0.25">
      <c r="B41" s="4" t="s">
        <v>225</v>
      </c>
      <c r="C41" s="19">
        <v>0</v>
      </c>
      <c r="D41" s="19">
        <v>0</v>
      </c>
      <c r="E41" s="19">
        <v>0</v>
      </c>
      <c r="F41" s="19">
        <v>0</v>
      </c>
      <c r="G41" s="19">
        <v>22</v>
      </c>
      <c r="H41" s="19">
        <v>0</v>
      </c>
      <c r="I41" s="19">
        <v>45</v>
      </c>
      <c r="J41" s="19">
        <v>0</v>
      </c>
      <c r="K41" s="19">
        <v>26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93</v>
      </c>
      <c r="R41" s="19">
        <v>0</v>
      </c>
      <c r="S41" s="19">
        <v>25</v>
      </c>
      <c r="T41" s="19">
        <v>0</v>
      </c>
      <c r="U41" s="19">
        <v>0</v>
      </c>
      <c r="V41" s="19">
        <v>0</v>
      </c>
      <c r="W41" s="19">
        <v>11</v>
      </c>
      <c r="X41" s="19">
        <v>0</v>
      </c>
      <c r="Y41" s="19">
        <v>0</v>
      </c>
      <c r="Z41" s="19">
        <v>0</v>
      </c>
      <c r="AA41" s="19">
        <v>24</v>
      </c>
      <c r="AB41" s="19">
        <v>0</v>
      </c>
      <c r="AC41" s="19">
        <v>29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89</v>
      </c>
      <c r="AJ41" s="19">
        <v>0</v>
      </c>
    </row>
    <row r="42" spans="2:36" ht="20.100000000000001" customHeight="1" thickBot="1" x14ac:dyDescent="0.25">
      <c r="B42" s="4" t="s">
        <v>226</v>
      </c>
      <c r="C42" s="19">
        <v>1</v>
      </c>
      <c r="D42" s="19">
        <v>0</v>
      </c>
      <c r="E42" s="19">
        <v>10</v>
      </c>
      <c r="F42" s="19">
        <v>0</v>
      </c>
      <c r="G42" s="19">
        <v>23</v>
      </c>
      <c r="H42" s="19">
        <v>0</v>
      </c>
      <c r="I42" s="19">
        <v>23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57</v>
      </c>
      <c r="R42" s="19">
        <v>0</v>
      </c>
      <c r="S42" s="19">
        <v>1</v>
      </c>
      <c r="T42" s="19">
        <v>0</v>
      </c>
      <c r="U42" s="19">
        <v>0</v>
      </c>
      <c r="V42" s="19">
        <v>0</v>
      </c>
      <c r="W42" s="19">
        <v>8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12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21</v>
      </c>
      <c r="AJ42" s="19">
        <v>0</v>
      </c>
    </row>
    <row r="43" spans="2:36" ht="20.100000000000001" customHeight="1" thickBot="1" x14ac:dyDescent="0.25">
      <c r="B43" s="4" t="s">
        <v>227</v>
      </c>
      <c r="C43" s="19">
        <v>2</v>
      </c>
      <c r="D43" s="19">
        <v>0</v>
      </c>
      <c r="E43" s="19">
        <v>5</v>
      </c>
      <c r="F43" s="19">
        <v>0</v>
      </c>
      <c r="G43" s="19">
        <v>89</v>
      </c>
      <c r="H43" s="19">
        <v>0</v>
      </c>
      <c r="I43" s="19">
        <v>89</v>
      </c>
      <c r="J43" s="19">
        <v>0</v>
      </c>
      <c r="K43" s="19">
        <v>2</v>
      </c>
      <c r="L43" s="19">
        <v>0</v>
      </c>
      <c r="M43" s="19">
        <v>9</v>
      </c>
      <c r="N43" s="19">
        <v>0</v>
      </c>
      <c r="O43" s="19">
        <v>0</v>
      </c>
      <c r="P43" s="19">
        <v>0</v>
      </c>
      <c r="Q43" s="19">
        <v>196</v>
      </c>
      <c r="R43" s="19">
        <v>0</v>
      </c>
      <c r="S43" s="19">
        <v>23</v>
      </c>
      <c r="T43" s="19">
        <v>0</v>
      </c>
      <c r="U43" s="19">
        <v>5</v>
      </c>
      <c r="V43" s="19">
        <v>0</v>
      </c>
      <c r="W43" s="19">
        <v>20</v>
      </c>
      <c r="X43" s="19">
        <v>0</v>
      </c>
      <c r="Y43" s="19">
        <v>1</v>
      </c>
      <c r="Z43" s="19">
        <v>0</v>
      </c>
      <c r="AA43" s="19">
        <v>8</v>
      </c>
      <c r="AB43" s="19">
        <v>0</v>
      </c>
      <c r="AC43" s="19">
        <v>25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82</v>
      </c>
      <c r="AJ43" s="19">
        <v>0</v>
      </c>
    </row>
    <row r="44" spans="2:36" ht="20.100000000000001" customHeight="1" thickBot="1" x14ac:dyDescent="0.25">
      <c r="B44" s="4" t="s">
        <v>228</v>
      </c>
      <c r="C44" s="19">
        <v>7</v>
      </c>
      <c r="D44" s="19">
        <v>1</v>
      </c>
      <c r="E44" s="19">
        <v>8</v>
      </c>
      <c r="F44" s="19">
        <v>2</v>
      </c>
      <c r="G44" s="19">
        <v>251</v>
      </c>
      <c r="H44" s="19">
        <v>47</v>
      </c>
      <c r="I44" s="19">
        <v>277</v>
      </c>
      <c r="J44" s="19">
        <v>47</v>
      </c>
      <c r="K44" s="19">
        <v>60</v>
      </c>
      <c r="L44" s="19">
        <v>0</v>
      </c>
      <c r="M44" s="19">
        <v>52</v>
      </c>
      <c r="N44" s="19">
        <v>1</v>
      </c>
      <c r="O44" s="19">
        <v>10</v>
      </c>
      <c r="P44" s="19">
        <v>3</v>
      </c>
      <c r="Q44" s="19">
        <v>665</v>
      </c>
      <c r="R44" s="19">
        <v>101</v>
      </c>
      <c r="S44" s="19">
        <v>35</v>
      </c>
      <c r="T44" s="19">
        <v>1</v>
      </c>
      <c r="U44" s="19">
        <v>4</v>
      </c>
      <c r="V44" s="19">
        <v>0</v>
      </c>
      <c r="W44" s="19">
        <v>47</v>
      </c>
      <c r="X44" s="19">
        <v>0</v>
      </c>
      <c r="Y44" s="19">
        <v>8</v>
      </c>
      <c r="Z44" s="19">
        <v>1</v>
      </c>
      <c r="AA44" s="19">
        <v>31</v>
      </c>
      <c r="AB44" s="19">
        <v>1</v>
      </c>
      <c r="AC44" s="19">
        <v>61</v>
      </c>
      <c r="AD44" s="19">
        <v>0</v>
      </c>
      <c r="AE44" s="19">
        <v>1</v>
      </c>
      <c r="AF44" s="19">
        <v>0</v>
      </c>
      <c r="AG44" s="19">
        <v>21</v>
      </c>
      <c r="AH44" s="19">
        <v>0</v>
      </c>
      <c r="AI44" s="19">
        <v>208</v>
      </c>
      <c r="AJ44" s="19">
        <v>3</v>
      </c>
    </row>
    <row r="45" spans="2:36" ht="20.100000000000001" customHeight="1" thickBot="1" x14ac:dyDescent="0.25">
      <c r="B45" s="4" t="s">
        <v>229</v>
      </c>
      <c r="C45" s="19">
        <v>0</v>
      </c>
      <c r="D45" s="19">
        <v>0</v>
      </c>
      <c r="E45" s="19">
        <v>0</v>
      </c>
      <c r="F45" s="19">
        <v>0</v>
      </c>
      <c r="G45" s="19">
        <v>44</v>
      </c>
      <c r="H45" s="19">
        <v>0</v>
      </c>
      <c r="I45" s="19">
        <v>35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1</v>
      </c>
      <c r="P45" s="19">
        <v>0</v>
      </c>
      <c r="Q45" s="19">
        <v>80</v>
      </c>
      <c r="R45" s="19">
        <v>0</v>
      </c>
      <c r="S45" s="19">
        <v>2</v>
      </c>
      <c r="T45" s="19">
        <v>0</v>
      </c>
      <c r="U45" s="19">
        <v>0</v>
      </c>
      <c r="V45" s="19">
        <v>0</v>
      </c>
      <c r="W45" s="19">
        <v>6</v>
      </c>
      <c r="X45" s="19">
        <v>0</v>
      </c>
      <c r="Y45" s="19">
        <v>1</v>
      </c>
      <c r="Z45" s="19">
        <v>0</v>
      </c>
      <c r="AA45" s="19">
        <v>3</v>
      </c>
      <c r="AB45" s="19">
        <v>0</v>
      </c>
      <c r="AC45" s="19">
        <v>4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16</v>
      </c>
      <c r="AJ45" s="19">
        <v>0</v>
      </c>
    </row>
    <row r="46" spans="2:36" ht="20.100000000000001" customHeight="1" thickBot="1" x14ac:dyDescent="0.25">
      <c r="B46" s="4" t="s">
        <v>230</v>
      </c>
      <c r="C46" s="19">
        <v>0</v>
      </c>
      <c r="D46" s="19">
        <v>0</v>
      </c>
      <c r="E46" s="19">
        <v>0</v>
      </c>
      <c r="F46" s="19">
        <v>0</v>
      </c>
      <c r="G46" s="19">
        <v>21</v>
      </c>
      <c r="H46" s="19">
        <v>3</v>
      </c>
      <c r="I46" s="19">
        <v>22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2</v>
      </c>
      <c r="P46" s="19">
        <v>0</v>
      </c>
      <c r="Q46" s="19">
        <v>45</v>
      </c>
      <c r="R46" s="19">
        <v>3</v>
      </c>
      <c r="S46" s="19">
        <v>10</v>
      </c>
      <c r="T46" s="19">
        <v>0</v>
      </c>
      <c r="U46" s="19">
        <v>0</v>
      </c>
      <c r="V46" s="19">
        <v>0</v>
      </c>
      <c r="W46" s="19">
        <v>8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1</v>
      </c>
      <c r="AD46" s="19">
        <v>0</v>
      </c>
      <c r="AE46" s="19">
        <v>0</v>
      </c>
      <c r="AF46" s="19">
        <v>0</v>
      </c>
      <c r="AG46" s="19">
        <v>1</v>
      </c>
      <c r="AH46" s="19">
        <v>0</v>
      </c>
      <c r="AI46" s="19">
        <v>20</v>
      </c>
      <c r="AJ46" s="19">
        <v>0</v>
      </c>
    </row>
    <row r="47" spans="2:36" ht="20.100000000000001" customHeight="1" thickBot="1" x14ac:dyDescent="0.25">
      <c r="B47" s="4" t="s">
        <v>231</v>
      </c>
      <c r="C47" s="19">
        <v>13</v>
      </c>
      <c r="D47" s="19">
        <v>0</v>
      </c>
      <c r="E47" s="19">
        <v>0</v>
      </c>
      <c r="F47" s="19">
        <v>0</v>
      </c>
      <c r="G47" s="19">
        <v>104</v>
      </c>
      <c r="H47" s="19">
        <v>0</v>
      </c>
      <c r="I47" s="19">
        <v>123</v>
      </c>
      <c r="J47" s="19">
        <v>0</v>
      </c>
      <c r="K47" s="19">
        <v>26</v>
      </c>
      <c r="L47" s="19">
        <v>0</v>
      </c>
      <c r="M47" s="19">
        <v>18</v>
      </c>
      <c r="N47" s="19">
        <v>0</v>
      </c>
      <c r="O47" s="19">
        <v>14</v>
      </c>
      <c r="P47" s="19">
        <v>0</v>
      </c>
      <c r="Q47" s="19">
        <v>298</v>
      </c>
      <c r="R47" s="19">
        <v>0</v>
      </c>
      <c r="S47" s="19">
        <v>7</v>
      </c>
      <c r="T47" s="19">
        <v>0</v>
      </c>
      <c r="U47" s="19">
        <v>0</v>
      </c>
      <c r="V47" s="19">
        <v>0</v>
      </c>
      <c r="W47" s="19">
        <v>13</v>
      </c>
      <c r="X47" s="19">
        <v>0</v>
      </c>
      <c r="Y47" s="19">
        <v>5</v>
      </c>
      <c r="Z47" s="19">
        <v>0</v>
      </c>
      <c r="AA47" s="19">
        <v>13</v>
      </c>
      <c r="AB47" s="19">
        <v>0</v>
      </c>
      <c r="AC47" s="19">
        <v>14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52</v>
      </c>
      <c r="AJ47" s="19">
        <v>0</v>
      </c>
    </row>
    <row r="48" spans="2:36" ht="20.100000000000001" customHeight="1" thickBot="1" x14ac:dyDescent="0.25">
      <c r="B48" s="4" t="s">
        <v>232</v>
      </c>
      <c r="C48" s="19">
        <v>26</v>
      </c>
      <c r="D48" s="19">
        <v>2</v>
      </c>
      <c r="E48" s="19">
        <v>45</v>
      </c>
      <c r="F48" s="19">
        <v>17</v>
      </c>
      <c r="G48" s="19">
        <v>247</v>
      </c>
      <c r="H48" s="19">
        <v>33</v>
      </c>
      <c r="I48" s="19">
        <v>247</v>
      </c>
      <c r="J48" s="19">
        <v>33</v>
      </c>
      <c r="K48" s="19">
        <v>17</v>
      </c>
      <c r="L48" s="19">
        <v>0</v>
      </c>
      <c r="M48" s="19">
        <v>93</v>
      </c>
      <c r="N48" s="19">
        <v>17</v>
      </c>
      <c r="O48" s="19">
        <v>9</v>
      </c>
      <c r="P48" s="19">
        <v>0</v>
      </c>
      <c r="Q48" s="19">
        <v>684</v>
      </c>
      <c r="R48" s="19">
        <v>102</v>
      </c>
      <c r="S48" s="19">
        <v>41</v>
      </c>
      <c r="T48" s="19">
        <v>0</v>
      </c>
      <c r="U48" s="19">
        <v>3</v>
      </c>
      <c r="V48" s="19">
        <v>0</v>
      </c>
      <c r="W48" s="19">
        <v>40</v>
      </c>
      <c r="X48" s="19">
        <v>0</v>
      </c>
      <c r="Y48" s="19">
        <v>4</v>
      </c>
      <c r="Z48" s="19">
        <v>0</v>
      </c>
      <c r="AA48" s="19">
        <v>12</v>
      </c>
      <c r="AB48" s="19">
        <v>0</v>
      </c>
      <c r="AC48" s="19">
        <v>76</v>
      </c>
      <c r="AD48" s="19">
        <v>0</v>
      </c>
      <c r="AE48" s="19">
        <v>2</v>
      </c>
      <c r="AF48" s="19">
        <v>0</v>
      </c>
      <c r="AG48" s="19">
        <v>38</v>
      </c>
      <c r="AH48" s="19">
        <v>0</v>
      </c>
      <c r="AI48" s="19">
        <v>216</v>
      </c>
      <c r="AJ48" s="19">
        <v>0</v>
      </c>
    </row>
    <row r="49" spans="2:36" ht="20.100000000000001" customHeight="1" thickBot="1" x14ac:dyDescent="0.25">
      <c r="B49" s="4" t="s">
        <v>233</v>
      </c>
      <c r="C49" s="19">
        <v>0</v>
      </c>
      <c r="D49" s="19">
        <v>1</v>
      </c>
      <c r="E49" s="19">
        <v>0</v>
      </c>
      <c r="F49" s="19">
        <v>0</v>
      </c>
      <c r="G49" s="19">
        <v>85</v>
      </c>
      <c r="H49" s="19">
        <v>24</v>
      </c>
      <c r="I49" s="19">
        <v>85</v>
      </c>
      <c r="J49" s="19">
        <v>24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170</v>
      </c>
      <c r="R49" s="19">
        <v>49</v>
      </c>
      <c r="S49" s="19">
        <v>10</v>
      </c>
      <c r="T49" s="19">
        <v>1</v>
      </c>
      <c r="U49" s="19">
        <v>0</v>
      </c>
      <c r="V49" s="19">
        <v>0</v>
      </c>
      <c r="W49" s="19">
        <v>11</v>
      </c>
      <c r="X49" s="19">
        <v>1</v>
      </c>
      <c r="Y49" s="19">
        <v>0</v>
      </c>
      <c r="Z49" s="19">
        <v>0</v>
      </c>
      <c r="AA49" s="19">
        <v>8</v>
      </c>
      <c r="AB49" s="19">
        <v>2</v>
      </c>
      <c r="AC49" s="19">
        <v>12</v>
      </c>
      <c r="AD49" s="19">
        <v>5</v>
      </c>
      <c r="AE49" s="19">
        <v>0</v>
      </c>
      <c r="AF49" s="19">
        <v>0</v>
      </c>
      <c r="AG49" s="19">
        <v>1</v>
      </c>
      <c r="AH49" s="19">
        <v>1</v>
      </c>
      <c r="AI49" s="19">
        <v>42</v>
      </c>
      <c r="AJ49" s="19">
        <v>10</v>
      </c>
    </row>
    <row r="50" spans="2:36" ht="20.100000000000001" customHeight="1" thickBot="1" x14ac:dyDescent="0.25">
      <c r="B50" s="4" t="s">
        <v>234</v>
      </c>
      <c r="C50" s="19">
        <v>6</v>
      </c>
      <c r="D50" s="19">
        <v>1</v>
      </c>
      <c r="E50" s="19">
        <v>19</v>
      </c>
      <c r="F50" s="19">
        <v>76</v>
      </c>
      <c r="G50" s="19">
        <v>301</v>
      </c>
      <c r="H50" s="19">
        <v>154</v>
      </c>
      <c r="I50" s="19">
        <v>209</v>
      </c>
      <c r="J50" s="19">
        <v>153</v>
      </c>
      <c r="K50" s="19">
        <v>23</v>
      </c>
      <c r="L50" s="19">
        <v>12</v>
      </c>
      <c r="M50" s="19">
        <v>8</v>
      </c>
      <c r="N50" s="19">
        <v>46</v>
      </c>
      <c r="O50" s="19">
        <v>5</v>
      </c>
      <c r="P50" s="19">
        <v>2</v>
      </c>
      <c r="Q50" s="19">
        <v>571</v>
      </c>
      <c r="R50" s="19">
        <v>444</v>
      </c>
      <c r="S50" s="19">
        <v>51</v>
      </c>
      <c r="T50" s="19">
        <v>0</v>
      </c>
      <c r="U50" s="19">
        <v>28</v>
      </c>
      <c r="V50" s="19">
        <v>0</v>
      </c>
      <c r="W50" s="19">
        <v>64</v>
      </c>
      <c r="X50" s="19">
        <v>8</v>
      </c>
      <c r="Y50" s="19">
        <v>0</v>
      </c>
      <c r="Z50" s="19">
        <v>0</v>
      </c>
      <c r="AA50" s="19">
        <v>56</v>
      </c>
      <c r="AB50" s="19">
        <v>8</v>
      </c>
      <c r="AC50" s="19">
        <v>84</v>
      </c>
      <c r="AD50" s="19">
        <v>8</v>
      </c>
      <c r="AE50" s="19">
        <v>3</v>
      </c>
      <c r="AF50" s="19">
        <v>0</v>
      </c>
      <c r="AG50" s="19">
        <v>7</v>
      </c>
      <c r="AH50" s="19">
        <v>0</v>
      </c>
      <c r="AI50" s="19">
        <v>293</v>
      </c>
      <c r="AJ50" s="19">
        <v>24</v>
      </c>
    </row>
    <row r="51" spans="2:36" ht="20.100000000000001" customHeight="1" thickBot="1" x14ac:dyDescent="0.25">
      <c r="B51" s="4" t="s">
        <v>235</v>
      </c>
      <c r="C51" s="19">
        <v>1</v>
      </c>
      <c r="D51" s="19">
        <v>0</v>
      </c>
      <c r="E51" s="19">
        <v>1</v>
      </c>
      <c r="F51" s="19">
        <v>0</v>
      </c>
      <c r="G51" s="19">
        <v>85</v>
      </c>
      <c r="H51" s="19">
        <v>4</v>
      </c>
      <c r="I51" s="19">
        <v>66</v>
      </c>
      <c r="J51" s="19">
        <v>4</v>
      </c>
      <c r="K51" s="19">
        <v>0</v>
      </c>
      <c r="L51" s="19">
        <v>0</v>
      </c>
      <c r="M51" s="19">
        <v>35</v>
      </c>
      <c r="N51" s="19">
        <v>0</v>
      </c>
      <c r="O51" s="19">
        <v>0</v>
      </c>
      <c r="P51" s="19">
        <v>0</v>
      </c>
      <c r="Q51" s="19">
        <v>188</v>
      </c>
      <c r="R51" s="19">
        <v>8</v>
      </c>
      <c r="S51" s="19">
        <v>10</v>
      </c>
      <c r="T51" s="19">
        <v>1</v>
      </c>
      <c r="U51" s="19">
        <v>0</v>
      </c>
      <c r="V51" s="19">
        <v>0</v>
      </c>
      <c r="W51" s="19">
        <v>8</v>
      </c>
      <c r="X51" s="19">
        <v>4</v>
      </c>
      <c r="Y51" s="19">
        <v>0</v>
      </c>
      <c r="Z51" s="19">
        <v>0</v>
      </c>
      <c r="AA51" s="19">
        <v>3</v>
      </c>
      <c r="AB51" s="19">
        <v>2</v>
      </c>
      <c r="AC51" s="19">
        <v>22</v>
      </c>
      <c r="AD51" s="19">
        <v>0</v>
      </c>
      <c r="AE51" s="19">
        <v>0</v>
      </c>
      <c r="AF51" s="19">
        <v>0</v>
      </c>
      <c r="AG51" s="19">
        <v>1</v>
      </c>
      <c r="AH51" s="19">
        <v>0</v>
      </c>
      <c r="AI51" s="19">
        <v>44</v>
      </c>
      <c r="AJ51" s="19">
        <v>7</v>
      </c>
    </row>
    <row r="52" spans="2:36" ht="20.100000000000001" customHeight="1" thickBot="1" x14ac:dyDescent="0.25">
      <c r="B52" s="4" t="s">
        <v>236</v>
      </c>
      <c r="C52" s="19">
        <v>0</v>
      </c>
      <c r="D52" s="19">
        <v>0</v>
      </c>
      <c r="E52" s="19">
        <v>0</v>
      </c>
      <c r="F52" s="19">
        <v>0</v>
      </c>
      <c r="G52" s="19">
        <v>45</v>
      </c>
      <c r="H52" s="19">
        <v>0</v>
      </c>
      <c r="I52" s="19">
        <v>45</v>
      </c>
      <c r="J52" s="19">
        <v>0</v>
      </c>
      <c r="K52" s="19">
        <v>0</v>
      </c>
      <c r="L52" s="19">
        <v>0</v>
      </c>
      <c r="M52" s="19">
        <v>5</v>
      </c>
      <c r="N52" s="19">
        <v>0</v>
      </c>
      <c r="O52" s="19">
        <v>0</v>
      </c>
      <c r="P52" s="19">
        <v>0</v>
      </c>
      <c r="Q52" s="19">
        <v>95</v>
      </c>
      <c r="R52" s="19">
        <v>0</v>
      </c>
      <c r="S52" s="19">
        <v>15</v>
      </c>
      <c r="T52" s="19">
        <v>0</v>
      </c>
      <c r="U52" s="19">
        <v>0</v>
      </c>
      <c r="V52" s="19">
        <v>0</v>
      </c>
      <c r="W52" s="19">
        <v>6</v>
      </c>
      <c r="X52" s="19">
        <v>0</v>
      </c>
      <c r="Y52" s="19">
        <v>0</v>
      </c>
      <c r="Z52" s="19">
        <v>0</v>
      </c>
      <c r="AA52" s="19">
        <v>15</v>
      </c>
      <c r="AB52" s="19">
        <v>0</v>
      </c>
      <c r="AC52" s="19">
        <v>15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51</v>
      </c>
      <c r="AJ52" s="19">
        <v>0</v>
      </c>
    </row>
    <row r="53" spans="2:36" ht="20.100000000000001" customHeight="1" thickBot="1" x14ac:dyDescent="0.25">
      <c r="B53" s="4" t="s">
        <v>237</v>
      </c>
      <c r="C53" s="19">
        <v>4</v>
      </c>
      <c r="D53" s="19">
        <v>2</v>
      </c>
      <c r="E53" s="19">
        <v>0</v>
      </c>
      <c r="F53" s="19">
        <v>0</v>
      </c>
      <c r="G53" s="19">
        <v>80</v>
      </c>
      <c r="H53" s="19">
        <v>15</v>
      </c>
      <c r="I53" s="19">
        <v>77</v>
      </c>
      <c r="J53" s="19">
        <v>15</v>
      </c>
      <c r="K53" s="19">
        <v>3</v>
      </c>
      <c r="L53" s="19">
        <v>2</v>
      </c>
      <c r="M53" s="19">
        <v>6</v>
      </c>
      <c r="N53" s="19">
        <v>2</v>
      </c>
      <c r="O53" s="19">
        <v>0</v>
      </c>
      <c r="P53" s="19">
        <v>0</v>
      </c>
      <c r="Q53" s="19">
        <v>170</v>
      </c>
      <c r="R53" s="19">
        <v>36</v>
      </c>
      <c r="S53" s="19">
        <v>16</v>
      </c>
      <c r="T53" s="19">
        <v>0</v>
      </c>
      <c r="U53" s="19">
        <v>4</v>
      </c>
      <c r="V53" s="19">
        <v>2</v>
      </c>
      <c r="W53" s="19">
        <v>18</v>
      </c>
      <c r="X53" s="19">
        <v>2</v>
      </c>
      <c r="Y53" s="19">
        <v>5</v>
      </c>
      <c r="Z53" s="19">
        <v>0</v>
      </c>
      <c r="AA53" s="19">
        <v>21</v>
      </c>
      <c r="AB53" s="19">
        <v>2</v>
      </c>
      <c r="AC53" s="19">
        <v>22</v>
      </c>
      <c r="AD53" s="19">
        <v>2</v>
      </c>
      <c r="AE53" s="19">
        <v>0</v>
      </c>
      <c r="AF53" s="19">
        <v>0</v>
      </c>
      <c r="AG53" s="19">
        <v>2</v>
      </c>
      <c r="AH53" s="19">
        <v>0</v>
      </c>
      <c r="AI53" s="19">
        <v>88</v>
      </c>
      <c r="AJ53" s="19">
        <v>8</v>
      </c>
    </row>
    <row r="54" spans="2:36" ht="20.100000000000001" customHeight="1" thickBot="1" x14ac:dyDescent="0.25">
      <c r="B54" s="4" t="s">
        <v>238</v>
      </c>
      <c r="C54" s="19">
        <v>0</v>
      </c>
      <c r="D54" s="19">
        <v>0</v>
      </c>
      <c r="E54" s="19">
        <v>0</v>
      </c>
      <c r="F54" s="19">
        <v>0</v>
      </c>
      <c r="G54" s="19">
        <v>25</v>
      </c>
      <c r="H54" s="19">
        <v>5</v>
      </c>
      <c r="I54" s="19">
        <v>21</v>
      </c>
      <c r="J54" s="19">
        <v>1</v>
      </c>
      <c r="K54" s="19">
        <v>7</v>
      </c>
      <c r="L54" s="19">
        <v>0</v>
      </c>
      <c r="M54" s="19">
        <v>0</v>
      </c>
      <c r="N54" s="19">
        <v>0</v>
      </c>
      <c r="O54" s="19">
        <v>1</v>
      </c>
      <c r="P54" s="19">
        <v>0</v>
      </c>
      <c r="Q54" s="19">
        <v>54</v>
      </c>
      <c r="R54" s="19">
        <v>6</v>
      </c>
      <c r="S54" s="19">
        <v>2</v>
      </c>
      <c r="T54" s="19">
        <v>0</v>
      </c>
      <c r="U54" s="19">
        <v>0</v>
      </c>
      <c r="V54" s="19">
        <v>0</v>
      </c>
      <c r="W54" s="19">
        <v>2</v>
      </c>
      <c r="X54" s="19">
        <v>0</v>
      </c>
      <c r="Y54" s="19">
        <v>0</v>
      </c>
      <c r="Z54" s="19">
        <v>0</v>
      </c>
      <c r="AA54" s="19">
        <v>1</v>
      </c>
      <c r="AB54" s="19">
        <v>0</v>
      </c>
      <c r="AC54" s="19">
        <v>4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9</v>
      </c>
      <c r="AJ54" s="19">
        <v>0</v>
      </c>
    </row>
    <row r="55" spans="2:36" ht="20.100000000000001" customHeight="1" thickBot="1" x14ac:dyDescent="0.25">
      <c r="B55" s="4" t="s">
        <v>239</v>
      </c>
      <c r="C55" s="19">
        <v>0</v>
      </c>
      <c r="D55" s="19">
        <v>0</v>
      </c>
      <c r="E55" s="19">
        <v>0</v>
      </c>
      <c r="F55" s="19">
        <v>0</v>
      </c>
      <c r="G55" s="19">
        <v>27</v>
      </c>
      <c r="H55" s="19">
        <v>3</v>
      </c>
      <c r="I55" s="19">
        <v>27</v>
      </c>
      <c r="J55" s="19">
        <v>4</v>
      </c>
      <c r="K55" s="19">
        <v>0</v>
      </c>
      <c r="L55" s="19">
        <v>0</v>
      </c>
      <c r="M55" s="19">
        <v>0</v>
      </c>
      <c r="N55" s="19">
        <v>0</v>
      </c>
      <c r="O55" s="19">
        <v>2</v>
      </c>
      <c r="P55" s="19">
        <v>0</v>
      </c>
      <c r="Q55" s="19">
        <v>56</v>
      </c>
      <c r="R55" s="19">
        <v>7</v>
      </c>
      <c r="S55" s="19">
        <v>0</v>
      </c>
      <c r="T55" s="19">
        <v>0</v>
      </c>
      <c r="U55" s="19">
        <v>0</v>
      </c>
      <c r="V55" s="19">
        <v>0</v>
      </c>
      <c r="W55" s="19">
        <v>1</v>
      </c>
      <c r="X55" s="19">
        <v>0</v>
      </c>
      <c r="Y55" s="19">
        <v>0</v>
      </c>
      <c r="Z55" s="19">
        <v>0</v>
      </c>
      <c r="AA55" s="19">
        <v>1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2</v>
      </c>
      <c r="AJ55" s="19">
        <v>0</v>
      </c>
    </row>
    <row r="56" spans="2:36" ht="20.100000000000001" customHeight="1" thickBot="1" x14ac:dyDescent="0.25">
      <c r="B56" s="4" t="s">
        <v>240</v>
      </c>
      <c r="C56" s="19">
        <v>1</v>
      </c>
      <c r="D56" s="19">
        <v>0</v>
      </c>
      <c r="E56" s="19">
        <v>0</v>
      </c>
      <c r="F56" s="19">
        <v>0</v>
      </c>
      <c r="G56" s="19">
        <v>80</v>
      </c>
      <c r="H56" s="19">
        <v>8</v>
      </c>
      <c r="I56" s="19">
        <v>84</v>
      </c>
      <c r="J56" s="19">
        <v>8</v>
      </c>
      <c r="K56" s="19">
        <v>4</v>
      </c>
      <c r="L56" s="19">
        <v>0</v>
      </c>
      <c r="M56" s="19">
        <v>7</v>
      </c>
      <c r="N56" s="19">
        <v>2</v>
      </c>
      <c r="O56" s="19">
        <v>0</v>
      </c>
      <c r="P56" s="19">
        <v>0</v>
      </c>
      <c r="Q56" s="19">
        <v>176</v>
      </c>
      <c r="R56" s="19">
        <v>18</v>
      </c>
      <c r="S56" s="19">
        <v>2</v>
      </c>
      <c r="T56" s="19">
        <v>0</v>
      </c>
      <c r="U56" s="19">
        <v>0</v>
      </c>
      <c r="V56" s="19">
        <v>0</v>
      </c>
      <c r="W56" s="19">
        <v>18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16</v>
      </c>
      <c r="AD56" s="19">
        <v>0</v>
      </c>
      <c r="AE56" s="19">
        <v>0</v>
      </c>
      <c r="AF56" s="19">
        <v>0</v>
      </c>
      <c r="AG56" s="19">
        <v>9</v>
      </c>
      <c r="AH56" s="19">
        <v>0</v>
      </c>
      <c r="AI56" s="19">
        <v>45</v>
      </c>
      <c r="AJ56" s="19">
        <v>0</v>
      </c>
    </row>
    <row r="57" spans="2:36" ht="20.100000000000001" customHeight="1" thickBot="1" x14ac:dyDescent="0.25">
      <c r="B57" s="4" t="s">
        <v>241</v>
      </c>
      <c r="C57" s="19">
        <v>7</v>
      </c>
      <c r="D57" s="19">
        <v>9</v>
      </c>
      <c r="E57" s="19">
        <v>73</v>
      </c>
      <c r="F57" s="19">
        <v>8</v>
      </c>
      <c r="G57" s="19">
        <v>471</v>
      </c>
      <c r="H57" s="19">
        <v>69</v>
      </c>
      <c r="I57" s="19">
        <v>427</v>
      </c>
      <c r="J57" s="19">
        <v>78</v>
      </c>
      <c r="K57" s="19">
        <v>80</v>
      </c>
      <c r="L57" s="19">
        <v>12</v>
      </c>
      <c r="M57" s="19">
        <v>48</v>
      </c>
      <c r="N57" s="19">
        <v>1</v>
      </c>
      <c r="O57" s="19">
        <v>24</v>
      </c>
      <c r="P57" s="19">
        <v>0</v>
      </c>
      <c r="Q57" s="19">
        <v>1130</v>
      </c>
      <c r="R57" s="19">
        <v>177</v>
      </c>
      <c r="S57" s="19">
        <v>69</v>
      </c>
      <c r="T57" s="19">
        <v>1</v>
      </c>
      <c r="U57" s="19">
        <v>0</v>
      </c>
      <c r="V57" s="19">
        <v>0</v>
      </c>
      <c r="W57" s="19">
        <v>62</v>
      </c>
      <c r="X57" s="19">
        <v>1</v>
      </c>
      <c r="Y57" s="19">
        <v>8</v>
      </c>
      <c r="Z57" s="19">
        <v>1</v>
      </c>
      <c r="AA57" s="19">
        <v>48</v>
      </c>
      <c r="AB57" s="19">
        <v>1</v>
      </c>
      <c r="AC57" s="19">
        <v>94</v>
      </c>
      <c r="AD57" s="19">
        <v>1</v>
      </c>
      <c r="AE57" s="19">
        <v>0</v>
      </c>
      <c r="AF57" s="19">
        <v>0</v>
      </c>
      <c r="AG57" s="19">
        <v>4</v>
      </c>
      <c r="AH57" s="19">
        <v>0</v>
      </c>
      <c r="AI57" s="19">
        <v>285</v>
      </c>
      <c r="AJ57" s="19">
        <v>5</v>
      </c>
    </row>
    <row r="58" spans="2:36" ht="20.100000000000001" customHeight="1" thickBot="1" x14ac:dyDescent="0.25">
      <c r="B58" s="4" t="s">
        <v>242</v>
      </c>
      <c r="C58" s="19">
        <v>11</v>
      </c>
      <c r="D58" s="19">
        <v>14</v>
      </c>
      <c r="E58" s="19">
        <v>110</v>
      </c>
      <c r="F58" s="19">
        <v>24</v>
      </c>
      <c r="G58" s="19">
        <v>180</v>
      </c>
      <c r="H58" s="19">
        <v>99</v>
      </c>
      <c r="I58" s="19">
        <v>178</v>
      </c>
      <c r="J58" s="19">
        <v>110</v>
      </c>
      <c r="K58" s="19">
        <v>73</v>
      </c>
      <c r="L58" s="19">
        <v>11</v>
      </c>
      <c r="M58" s="19">
        <v>131</v>
      </c>
      <c r="N58" s="19">
        <v>85</v>
      </c>
      <c r="O58" s="19">
        <v>21</v>
      </c>
      <c r="P58" s="19">
        <v>0</v>
      </c>
      <c r="Q58" s="19">
        <v>704</v>
      </c>
      <c r="R58" s="19">
        <v>343</v>
      </c>
      <c r="S58" s="19">
        <v>34</v>
      </c>
      <c r="T58" s="19">
        <v>28</v>
      </c>
      <c r="U58" s="19">
        <v>12</v>
      </c>
      <c r="V58" s="19">
        <v>0</v>
      </c>
      <c r="W58" s="19">
        <v>29</v>
      </c>
      <c r="X58" s="19">
        <v>25</v>
      </c>
      <c r="Y58" s="19">
        <v>0</v>
      </c>
      <c r="Z58" s="19">
        <v>0</v>
      </c>
      <c r="AA58" s="19">
        <v>27</v>
      </c>
      <c r="AB58" s="19">
        <v>0</v>
      </c>
      <c r="AC58" s="19">
        <v>65</v>
      </c>
      <c r="AD58" s="19">
        <v>40</v>
      </c>
      <c r="AE58" s="19">
        <v>1</v>
      </c>
      <c r="AF58" s="19">
        <v>0</v>
      </c>
      <c r="AG58" s="19">
        <v>19</v>
      </c>
      <c r="AH58" s="19">
        <v>28</v>
      </c>
      <c r="AI58" s="19">
        <v>187</v>
      </c>
      <c r="AJ58" s="19">
        <v>121</v>
      </c>
    </row>
    <row r="59" spans="2:36" ht="20.100000000000001" customHeight="1" thickBot="1" x14ac:dyDescent="0.25">
      <c r="B59" s="4" t="s">
        <v>243</v>
      </c>
      <c r="C59" s="19">
        <v>0</v>
      </c>
      <c r="D59" s="19">
        <v>5</v>
      </c>
      <c r="E59" s="19">
        <v>17</v>
      </c>
      <c r="F59" s="19">
        <v>3</v>
      </c>
      <c r="G59" s="19">
        <v>37</v>
      </c>
      <c r="H59" s="19">
        <v>3</v>
      </c>
      <c r="I59" s="19">
        <v>36</v>
      </c>
      <c r="J59" s="19">
        <v>0</v>
      </c>
      <c r="K59" s="19">
        <v>2</v>
      </c>
      <c r="L59" s="19">
        <v>0</v>
      </c>
      <c r="M59" s="19">
        <v>0</v>
      </c>
      <c r="N59" s="19">
        <v>3</v>
      </c>
      <c r="O59" s="19">
        <v>0</v>
      </c>
      <c r="P59" s="19">
        <v>2</v>
      </c>
      <c r="Q59" s="19">
        <v>92</v>
      </c>
      <c r="R59" s="19">
        <v>16</v>
      </c>
      <c r="S59" s="19">
        <v>5</v>
      </c>
      <c r="T59" s="19">
        <v>0</v>
      </c>
      <c r="U59" s="19">
        <v>0</v>
      </c>
      <c r="V59" s="19">
        <v>0</v>
      </c>
      <c r="W59" s="19">
        <v>2</v>
      </c>
      <c r="X59" s="19">
        <v>0</v>
      </c>
      <c r="Y59" s="19">
        <v>0</v>
      </c>
      <c r="Z59" s="19">
        <v>0</v>
      </c>
      <c r="AA59" s="19">
        <v>4</v>
      </c>
      <c r="AB59" s="19">
        <v>0</v>
      </c>
      <c r="AC59" s="19">
        <v>5</v>
      </c>
      <c r="AD59" s="19">
        <v>0</v>
      </c>
      <c r="AE59" s="19">
        <v>0</v>
      </c>
      <c r="AF59" s="19">
        <v>0</v>
      </c>
      <c r="AG59" s="19">
        <v>1</v>
      </c>
      <c r="AH59" s="19">
        <v>0</v>
      </c>
      <c r="AI59" s="19">
        <v>17</v>
      </c>
      <c r="AJ59" s="19">
        <v>0</v>
      </c>
    </row>
    <row r="60" spans="2:36" ht="20.100000000000001" customHeight="1" thickBot="1" x14ac:dyDescent="0.25">
      <c r="B60" s="4" t="s">
        <v>244</v>
      </c>
      <c r="C60" s="19">
        <v>0</v>
      </c>
      <c r="D60" s="19">
        <v>0</v>
      </c>
      <c r="E60" s="19">
        <v>0</v>
      </c>
      <c r="F60" s="19">
        <v>0</v>
      </c>
      <c r="G60" s="19">
        <v>18</v>
      </c>
      <c r="H60" s="19">
        <v>10</v>
      </c>
      <c r="I60" s="19">
        <v>18</v>
      </c>
      <c r="J60" s="19">
        <v>10</v>
      </c>
      <c r="K60" s="19">
        <v>0</v>
      </c>
      <c r="L60" s="19">
        <v>0</v>
      </c>
      <c r="M60" s="19">
        <v>0</v>
      </c>
      <c r="N60" s="19">
        <v>10</v>
      </c>
      <c r="O60" s="19">
        <v>0</v>
      </c>
      <c r="P60" s="19">
        <v>0</v>
      </c>
      <c r="Q60" s="19">
        <v>36</v>
      </c>
      <c r="R60" s="19">
        <v>30</v>
      </c>
      <c r="S60" s="19">
        <v>0</v>
      </c>
      <c r="T60" s="19">
        <v>0</v>
      </c>
      <c r="U60" s="19">
        <v>0</v>
      </c>
      <c r="V60" s="19">
        <v>0</v>
      </c>
      <c r="W60" s="19">
        <v>6</v>
      </c>
      <c r="X60" s="19">
        <v>0</v>
      </c>
      <c r="Y60" s="19">
        <v>1</v>
      </c>
      <c r="Z60" s="19">
        <v>0</v>
      </c>
      <c r="AA60" s="19">
        <v>6</v>
      </c>
      <c r="AB60" s="19">
        <v>0</v>
      </c>
      <c r="AC60" s="19">
        <v>9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22</v>
      </c>
      <c r="AJ60" s="19">
        <v>0</v>
      </c>
    </row>
    <row r="61" spans="2:36" ht="20.100000000000001" customHeight="1" thickBot="1" x14ac:dyDescent="0.25">
      <c r="B61" s="4" t="s">
        <v>270</v>
      </c>
      <c r="C61" s="19">
        <v>0</v>
      </c>
      <c r="D61" s="19">
        <v>0</v>
      </c>
      <c r="E61" s="19">
        <v>1</v>
      </c>
      <c r="F61" s="19">
        <v>12</v>
      </c>
      <c r="G61" s="19">
        <v>36</v>
      </c>
      <c r="H61" s="19">
        <v>20</v>
      </c>
      <c r="I61" s="19">
        <v>33</v>
      </c>
      <c r="J61" s="19">
        <v>19</v>
      </c>
      <c r="K61" s="19">
        <v>11</v>
      </c>
      <c r="L61" s="19">
        <v>2</v>
      </c>
      <c r="M61" s="19">
        <v>11</v>
      </c>
      <c r="N61" s="19">
        <v>2</v>
      </c>
      <c r="O61" s="19">
        <v>0</v>
      </c>
      <c r="P61" s="19">
        <v>0</v>
      </c>
      <c r="Q61" s="19">
        <v>92</v>
      </c>
      <c r="R61" s="19">
        <v>55</v>
      </c>
      <c r="S61" s="19">
        <v>21</v>
      </c>
      <c r="T61" s="19">
        <v>0</v>
      </c>
      <c r="U61" s="19">
        <v>0</v>
      </c>
      <c r="V61" s="19">
        <v>0</v>
      </c>
      <c r="W61" s="19">
        <v>16</v>
      </c>
      <c r="X61" s="19">
        <v>0</v>
      </c>
      <c r="Y61" s="19">
        <v>2</v>
      </c>
      <c r="Z61" s="19">
        <v>0</v>
      </c>
      <c r="AA61" s="19">
        <v>12</v>
      </c>
      <c r="AB61" s="19">
        <v>0</v>
      </c>
      <c r="AC61" s="19">
        <v>18</v>
      </c>
      <c r="AD61" s="19">
        <v>2</v>
      </c>
      <c r="AE61" s="19">
        <v>0</v>
      </c>
      <c r="AF61" s="19">
        <v>0</v>
      </c>
      <c r="AG61" s="19">
        <v>0</v>
      </c>
      <c r="AH61" s="19">
        <v>0</v>
      </c>
      <c r="AI61" s="19">
        <v>69</v>
      </c>
      <c r="AJ61" s="19">
        <v>2</v>
      </c>
    </row>
    <row r="62" spans="2:36" ht="20.100000000000001" customHeight="1" thickBot="1" x14ac:dyDescent="0.25">
      <c r="B62" s="4" t="s">
        <v>246</v>
      </c>
      <c r="C62" s="19">
        <v>0</v>
      </c>
      <c r="D62" s="19">
        <v>0</v>
      </c>
      <c r="E62" s="19">
        <v>4</v>
      </c>
      <c r="F62" s="19">
        <v>0</v>
      </c>
      <c r="G62" s="19">
        <v>34</v>
      </c>
      <c r="H62" s="19">
        <v>47</v>
      </c>
      <c r="I62" s="19">
        <v>34</v>
      </c>
      <c r="J62" s="19">
        <v>50</v>
      </c>
      <c r="K62" s="19">
        <v>0</v>
      </c>
      <c r="L62" s="19">
        <v>3</v>
      </c>
      <c r="M62" s="19">
        <v>0</v>
      </c>
      <c r="N62" s="19">
        <v>0</v>
      </c>
      <c r="O62" s="19">
        <v>0</v>
      </c>
      <c r="P62" s="19">
        <v>0</v>
      </c>
      <c r="Q62" s="19">
        <v>72</v>
      </c>
      <c r="R62" s="19">
        <v>100</v>
      </c>
      <c r="S62" s="19">
        <v>5</v>
      </c>
      <c r="T62" s="19">
        <v>0</v>
      </c>
      <c r="U62" s="19">
        <v>0</v>
      </c>
      <c r="V62" s="19">
        <v>0</v>
      </c>
      <c r="W62" s="19">
        <v>1</v>
      </c>
      <c r="X62" s="19">
        <v>0</v>
      </c>
      <c r="Y62" s="19">
        <v>6</v>
      </c>
      <c r="Z62" s="19">
        <v>0</v>
      </c>
      <c r="AA62" s="19">
        <v>11</v>
      </c>
      <c r="AB62" s="19">
        <v>0</v>
      </c>
      <c r="AC62" s="19">
        <v>11</v>
      </c>
      <c r="AD62" s="19">
        <v>0</v>
      </c>
      <c r="AE62" s="19">
        <v>0</v>
      </c>
      <c r="AF62" s="19">
        <v>0</v>
      </c>
      <c r="AG62" s="19">
        <v>2</v>
      </c>
      <c r="AH62" s="19">
        <v>0</v>
      </c>
      <c r="AI62" s="19">
        <v>36</v>
      </c>
      <c r="AJ62" s="19">
        <v>0</v>
      </c>
    </row>
    <row r="63" spans="2:36" ht="20.100000000000001" customHeight="1" thickBot="1" x14ac:dyDescent="0.25">
      <c r="B63" s="4" t="s">
        <v>247</v>
      </c>
      <c r="C63" s="19">
        <v>0</v>
      </c>
      <c r="D63" s="19">
        <v>0</v>
      </c>
      <c r="E63" s="19">
        <v>6</v>
      </c>
      <c r="F63" s="19">
        <v>0</v>
      </c>
      <c r="G63" s="19">
        <v>46</v>
      </c>
      <c r="H63" s="19">
        <v>0</v>
      </c>
      <c r="I63" s="19">
        <v>45</v>
      </c>
      <c r="J63" s="19">
        <v>0</v>
      </c>
      <c r="K63" s="19">
        <v>0</v>
      </c>
      <c r="L63" s="19">
        <v>0</v>
      </c>
      <c r="M63" s="19">
        <v>5</v>
      </c>
      <c r="N63" s="19">
        <v>0</v>
      </c>
      <c r="O63" s="19">
        <v>0</v>
      </c>
      <c r="P63" s="19">
        <v>0</v>
      </c>
      <c r="Q63" s="19">
        <v>102</v>
      </c>
      <c r="R63" s="19">
        <v>0</v>
      </c>
      <c r="S63" s="19">
        <v>1</v>
      </c>
      <c r="T63" s="19">
        <v>0</v>
      </c>
      <c r="U63" s="19">
        <v>0</v>
      </c>
      <c r="V63" s="19">
        <v>0</v>
      </c>
      <c r="W63" s="19">
        <v>2</v>
      </c>
      <c r="X63" s="19">
        <v>2</v>
      </c>
      <c r="Y63" s="19">
        <v>0</v>
      </c>
      <c r="Z63" s="19">
        <v>0</v>
      </c>
      <c r="AA63" s="19">
        <v>5</v>
      </c>
      <c r="AB63" s="19">
        <v>5</v>
      </c>
      <c r="AC63" s="19">
        <v>6</v>
      </c>
      <c r="AD63" s="19">
        <v>5</v>
      </c>
      <c r="AE63" s="19">
        <v>0</v>
      </c>
      <c r="AF63" s="19">
        <v>0</v>
      </c>
      <c r="AG63" s="19">
        <v>0</v>
      </c>
      <c r="AH63" s="19">
        <v>5</v>
      </c>
      <c r="AI63" s="19">
        <v>14</v>
      </c>
      <c r="AJ63" s="19">
        <v>17</v>
      </c>
    </row>
    <row r="64" spans="2:36" ht="20.100000000000001" customHeight="1" thickBot="1" x14ac:dyDescent="0.25">
      <c r="B64" s="7" t="s">
        <v>22</v>
      </c>
      <c r="C64" s="9">
        <f>SUM(C14:C63)</f>
        <v>185</v>
      </c>
      <c r="D64" s="9">
        <f t="shared" ref="D64:AJ64" si="0">SUM(D14:D63)</f>
        <v>82</v>
      </c>
      <c r="E64" s="9">
        <f t="shared" si="0"/>
        <v>380</v>
      </c>
      <c r="F64" s="9">
        <f t="shared" si="0"/>
        <v>179</v>
      </c>
      <c r="G64" s="9">
        <f t="shared" si="0"/>
        <v>4234</v>
      </c>
      <c r="H64" s="9">
        <f t="shared" si="0"/>
        <v>1209</v>
      </c>
      <c r="I64" s="9">
        <f t="shared" si="0"/>
        <v>4121</v>
      </c>
      <c r="J64" s="9">
        <f t="shared" si="0"/>
        <v>1213</v>
      </c>
      <c r="K64" s="9">
        <f t="shared" si="0"/>
        <v>591</v>
      </c>
      <c r="L64" s="9">
        <f t="shared" si="0"/>
        <v>108</v>
      </c>
      <c r="M64" s="9">
        <f t="shared" si="0"/>
        <v>882</v>
      </c>
      <c r="N64" s="9">
        <f t="shared" si="0"/>
        <v>259</v>
      </c>
      <c r="O64" s="9">
        <f t="shared" si="0"/>
        <v>242</v>
      </c>
      <c r="P64" s="9">
        <f t="shared" si="0"/>
        <v>81</v>
      </c>
      <c r="Q64" s="9">
        <f t="shared" si="0"/>
        <v>10635</v>
      </c>
      <c r="R64" s="9">
        <f t="shared" si="0"/>
        <v>3131</v>
      </c>
      <c r="S64" s="9">
        <f t="shared" si="0"/>
        <v>702</v>
      </c>
      <c r="T64" s="9">
        <f t="shared" si="0"/>
        <v>44</v>
      </c>
      <c r="U64" s="9">
        <f t="shared" si="0"/>
        <v>180</v>
      </c>
      <c r="V64" s="9">
        <f t="shared" si="0"/>
        <v>59</v>
      </c>
      <c r="W64" s="9">
        <f t="shared" si="0"/>
        <v>794</v>
      </c>
      <c r="X64" s="9">
        <f t="shared" si="0"/>
        <v>78</v>
      </c>
      <c r="Y64" s="9">
        <f t="shared" si="0"/>
        <v>63</v>
      </c>
      <c r="Z64" s="9">
        <f t="shared" si="0"/>
        <v>7</v>
      </c>
      <c r="AA64" s="9">
        <f t="shared" si="0"/>
        <v>546</v>
      </c>
      <c r="AB64" s="9">
        <f t="shared" si="0"/>
        <v>77</v>
      </c>
      <c r="AC64" s="9">
        <f t="shared" si="0"/>
        <v>1156</v>
      </c>
      <c r="AD64" s="9">
        <f t="shared" si="0"/>
        <v>156</v>
      </c>
      <c r="AE64" s="9">
        <f t="shared" si="0"/>
        <v>13</v>
      </c>
      <c r="AF64" s="9">
        <f t="shared" si="0"/>
        <v>3</v>
      </c>
      <c r="AG64" s="9">
        <f t="shared" si="0"/>
        <v>256</v>
      </c>
      <c r="AH64" s="9">
        <f t="shared" si="0"/>
        <v>40</v>
      </c>
      <c r="AI64" s="9">
        <f t="shared" si="0"/>
        <v>3710</v>
      </c>
      <c r="AJ64" s="9">
        <f t="shared" si="0"/>
        <v>464</v>
      </c>
    </row>
    <row r="65" spans="3:3" x14ac:dyDescent="0.2">
      <c r="C65" s="49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90" t="s">
        <v>275</v>
      </c>
      <c r="D12" s="91"/>
      <c r="E12" s="91"/>
      <c r="F12" s="91"/>
      <c r="G12" s="91"/>
      <c r="H12" s="91"/>
      <c r="I12" s="91"/>
      <c r="J12" s="91"/>
    </row>
    <row r="13" spans="2:10" ht="72" thickBot="1" x14ac:dyDescent="0.25">
      <c r="C13" s="22" t="s">
        <v>193</v>
      </c>
      <c r="D13" s="34" t="s">
        <v>194</v>
      </c>
      <c r="E13" s="34" t="s">
        <v>195</v>
      </c>
      <c r="F13" s="34" t="s">
        <v>196</v>
      </c>
      <c r="G13" s="34" t="s">
        <v>197</v>
      </c>
      <c r="H13" s="22" t="s">
        <v>291</v>
      </c>
      <c r="I13" s="34" t="s">
        <v>276</v>
      </c>
      <c r="J13" s="34" t="s">
        <v>277</v>
      </c>
    </row>
    <row r="14" spans="2:10" ht="20.100000000000001" customHeight="1" thickBot="1" x14ac:dyDescent="0.25">
      <c r="B14" s="3" t="s">
        <v>198</v>
      </c>
      <c r="C14" s="18">
        <v>389</v>
      </c>
      <c r="D14" s="18">
        <v>152</v>
      </c>
      <c r="E14" s="18">
        <v>0</v>
      </c>
      <c r="F14" s="18">
        <v>236</v>
      </c>
      <c r="G14" s="18">
        <v>1</v>
      </c>
      <c r="H14" s="18">
        <v>0</v>
      </c>
      <c r="I14" s="18">
        <v>163</v>
      </c>
      <c r="J14" s="18">
        <v>226</v>
      </c>
    </row>
    <row r="15" spans="2:10" ht="20.100000000000001" customHeight="1" thickBot="1" x14ac:dyDescent="0.25">
      <c r="B15" s="4" t="s">
        <v>199</v>
      </c>
      <c r="C15" s="19">
        <v>232</v>
      </c>
      <c r="D15" s="19">
        <v>203</v>
      </c>
      <c r="E15" s="19">
        <v>0</v>
      </c>
      <c r="F15" s="19">
        <v>29</v>
      </c>
      <c r="G15" s="19">
        <v>0</v>
      </c>
      <c r="H15" s="19">
        <v>2</v>
      </c>
      <c r="I15" s="19">
        <v>198</v>
      </c>
      <c r="J15" s="19">
        <v>34</v>
      </c>
    </row>
    <row r="16" spans="2:10" ht="20.100000000000001" customHeight="1" thickBot="1" x14ac:dyDescent="0.25">
      <c r="B16" s="4" t="s">
        <v>200</v>
      </c>
      <c r="C16" s="19">
        <v>118</v>
      </c>
      <c r="D16" s="19">
        <v>98</v>
      </c>
      <c r="E16" s="19">
        <v>0</v>
      </c>
      <c r="F16" s="19">
        <v>20</v>
      </c>
      <c r="G16" s="19">
        <v>0</v>
      </c>
      <c r="H16" s="19">
        <v>3</v>
      </c>
      <c r="I16" s="19">
        <v>101</v>
      </c>
      <c r="J16" s="19">
        <v>17</v>
      </c>
    </row>
    <row r="17" spans="2:10" ht="20.100000000000001" customHeight="1" thickBot="1" x14ac:dyDescent="0.25">
      <c r="B17" s="4" t="s">
        <v>201</v>
      </c>
      <c r="C17" s="19">
        <v>242</v>
      </c>
      <c r="D17" s="19">
        <v>184</v>
      </c>
      <c r="E17" s="19">
        <v>0</v>
      </c>
      <c r="F17" s="19">
        <v>58</v>
      </c>
      <c r="G17" s="19">
        <v>0</v>
      </c>
      <c r="H17" s="19">
        <v>3</v>
      </c>
      <c r="I17" s="19">
        <v>194</v>
      </c>
      <c r="J17" s="19">
        <v>48</v>
      </c>
    </row>
    <row r="18" spans="2:10" ht="20.100000000000001" customHeight="1" thickBot="1" x14ac:dyDescent="0.25">
      <c r="B18" s="4" t="s">
        <v>202</v>
      </c>
      <c r="C18" s="19">
        <v>112</v>
      </c>
      <c r="D18" s="19">
        <v>77</v>
      </c>
      <c r="E18" s="19">
        <v>0</v>
      </c>
      <c r="F18" s="19">
        <v>35</v>
      </c>
      <c r="G18" s="19">
        <v>0</v>
      </c>
      <c r="H18" s="19">
        <v>0</v>
      </c>
      <c r="I18" s="19">
        <v>78</v>
      </c>
      <c r="J18" s="19">
        <v>34</v>
      </c>
    </row>
    <row r="19" spans="2:10" ht="20.100000000000001" customHeight="1" thickBot="1" x14ac:dyDescent="0.25">
      <c r="B19" s="4" t="s">
        <v>203</v>
      </c>
      <c r="C19" s="19">
        <v>101</v>
      </c>
      <c r="D19" s="19">
        <v>76</v>
      </c>
      <c r="E19" s="19">
        <v>2</v>
      </c>
      <c r="F19" s="19">
        <v>23</v>
      </c>
      <c r="G19" s="19">
        <v>0</v>
      </c>
      <c r="H19" s="19">
        <v>0</v>
      </c>
      <c r="I19" s="19">
        <v>76</v>
      </c>
      <c r="J19" s="19">
        <v>25</v>
      </c>
    </row>
    <row r="20" spans="2:10" ht="20.100000000000001" customHeight="1" thickBot="1" x14ac:dyDescent="0.25">
      <c r="B20" s="4" t="s">
        <v>204</v>
      </c>
      <c r="C20" s="19">
        <v>360</v>
      </c>
      <c r="D20" s="19">
        <v>224</v>
      </c>
      <c r="E20" s="19">
        <v>2</v>
      </c>
      <c r="F20" s="19">
        <v>134</v>
      </c>
      <c r="G20" s="19">
        <v>0</v>
      </c>
      <c r="H20" s="19">
        <v>9</v>
      </c>
      <c r="I20" s="19">
        <v>234</v>
      </c>
      <c r="J20" s="19">
        <v>126</v>
      </c>
    </row>
    <row r="21" spans="2:10" ht="20.100000000000001" customHeight="1" thickBot="1" x14ac:dyDescent="0.25">
      <c r="B21" s="4" t="s">
        <v>205</v>
      </c>
      <c r="C21" s="19">
        <v>510</v>
      </c>
      <c r="D21" s="19">
        <v>422</v>
      </c>
      <c r="E21" s="19">
        <v>2</v>
      </c>
      <c r="F21" s="19">
        <v>86</v>
      </c>
      <c r="G21" s="19">
        <v>0</v>
      </c>
      <c r="H21" s="19">
        <v>1</v>
      </c>
      <c r="I21" s="19">
        <v>414</v>
      </c>
      <c r="J21" s="19">
        <v>96</v>
      </c>
    </row>
    <row r="22" spans="2:10" ht="20.100000000000001" customHeight="1" thickBot="1" x14ac:dyDescent="0.25">
      <c r="B22" s="4" t="s">
        <v>206</v>
      </c>
      <c r="C22" s="19">
        <v>50</v>
      </c>
      <c r="D22" s="19">
        <v>31</v>
      </c>
      <c r="E22" s="19">
        <v>0</v>
      </c>
      <c r="F22" s="19">
        <v>19</v>
      </c>
      <c r="G22" s="19">
        <v>0</v>
      </c>
      <c r="H22" s="19">
        <v>4</v>
      </c>
      <c r="I22" s="19">
        <v>30</v>
      </c>
      <c r="J22" s="19">
        <v>20</v>
      </c>
    </row>
    <row r="23" spans="2:10" ht="20.100000000000001" customHeight="1" thickBot="1" x14ac:dyDescent="0.25">
      <c r="B23" s="4" t="s">
        <v>207</v>
      </c>
      <c r="C23" s="19">
        <v>14</v>
      </c>
      <c r="D23" s="19">
        <v>6</v>
      </c>
      <c r="E23" s="19">
        <v>0</v>
      </c>
      <c r="F23" s="19">
        <v>8</v>
      </c>
      <c r="G23" s="19">
        <v>0</v>
      </c>
      <c r="H23" s="19">
        <v>0</v>
      </c>
      <c r="I23" s="19">
        <v>6</v>
      </c>
      <c r="J23" s="19">
        <v>8</v>
      </c>
    </row>
    <row r="24" spans="2:10" ht="20.100000000000001" customHeight="1" thickBot="1" x14ac:dyDescent="0.25">
      <c r="B24" s="4" t="s">
        <v>208</v>
      </c>
      <c r="C24" s="19">
        <v>193</v>
      </c>
      <c r="D24" s="19">
        <v>98</v>
      </c>
      <c r="E24" s="19">
        <v>2</v>
      </c>
      <c r="F24" s="19">
        <v>93</v>
      </c>
      <c r="G24" s="19">
        <v>0</v>
      </c>
      <c r="H24" s="19">
        <v>2</v>
      </c>
      <c r="I24" s="19">
        <v>89</v>
      </c>
      <c r="J24" s="19">
        <v>104</v>
      </c>
    </row>
    <row r="25" spans="2:10" ht="20.100000000000001" customHeight="1" thickBot="1" x14ac:dyDescent="0.25">
      <c r="B25" s="4" t="s">
        <v>209</v>
      </c>
      <c r="C25" s="19">
        <v>196</v>
      </c>
      <c r="D25" s="19">
        <v>134</v>
      </c>
      <c r="E25" s="19">
        <v>1</v>
      </c>
      <c r="F25" s="19">
        <v>61</v>
      </c>
      <c r="G25" s="19">
        <v>0</v>
      </c>
      <c r="H25" s="19">
        <v>0</v>
      </c>
      <c r="I25" s="19">
        <v>146</v>
      </c>
      <c r="J25" s="19">
        <v>50</v>
      </c>
    </row>
    <row r="26" spans="2:10" ht="20.100000000000001" customHeight="1" thickBot="1" x14ac:dyDescent="0.25">
      <c r="B26" s="4" t="s">
        <v>210</v>
      </c>
      <c r="C26" s="19">
        <v>329</v>
      </c>
      <c r="D26" s="19">
        <v>174</v>
      </c>
      <c r="E26" s="19">
        <v>3</v>
      </c>
      <c r="F26" s="19">
        <v>142</v>
      </c>
      <c r="G26" s="19">
        <v>10</v>
      </c>
      <c r="H26" s="19">
        <v>0</v>
      </c>
      <c r="I26" s="19">
        <v>185</v>
      </c>
      <c r="J26" s="19">
        <v>144</v>
      </c>
    </row>
    <row r="27" spans="2:10" ht="20.100000000000001" customHeight="1" thickBot="1" x14ac:dyDescent="0.25">
      <c r="B27" s="4" t="s">
        <v>211</v>
      </c>
      <c r="C27" s="19">
        <v>182</v>
      </c>
      <c r="D27" s="19">
        <v>133</v>
      </c>
      <c r="E27" s="19">
        <v>3</v>
      </c>
      <c r="F27" s="19">
        <v>45</v>
      </c>
      <c r="G27" s="19">
        <v>1</v>
      </c>
      <c r="H27" s="19">
        <v>3</v>
      </c>
      <c r="I27" s="19">
        <v>136</v>
      </c>
      <c r="J27" s="19">
        <v>46</v>
      </c>
    </row>
    <row r="28" spans="2:10" ht="20.100000000000001" customHeight="1" thickBot="1" x14ac:dyDescent="0.25">
      <c r="B28" s="4" t="s">
        <v>212</v>
      </c>
      <c r="C28" s="19">
        <v>196</v>
      </c>
      <c r="D28" s="19">
        <v>139</v>
      </c>
      <c r="E28" s="19">
        <v>0</v>
      </c>
      <c r="F28" s="19">
        <v>57</v>
      </c>
      <c r="G28" s="19">
        <v>0</v>
      </c>
      <c r="H28" s="19">
        <v>0</v>
      </c>
      <c r="I28" s="19">
        <v>137</v>
      </c>
      <c r="J28" s="19">
        <v>59</v>
      </c>
    </row>
    <row r="29" spans="2:10" ht="20.100000000000001" customHeight="1" thickBot="1" x14ac:dyDescent="0.25">
      <c r="B29" s="5" t="s">
        <v>213</v>
      </c>
      <c r="C29" s="27">
        <v>122</v>
      </c>
      <c r="D29" s="27">
        <v>77</v>
      </c>
      <c r="E29" s="27">
        <v>0</v>
      </c>
      <c r="F29" s="27">
        <v>45</v>
      </c>
      <c r="G29" s="27">
        <v>0</v>
      </c>
      <c r="H29" s="27">
        <v>0</v>
      </c>
      <c r="I29" s="27">
        <v>81</v>
      </c>
      <c r="J29" s="27">
        <v>41</v>
      </c>
    </row>
    <row r="30" spans="2:10" ht="20.100000000000001" customHeight="1" thickBot="1" x14ac:dyDescent="0.25">
      <c r="B30" s="6" t="s">
        <v>214</v>
      </c>
      <c r="C30" s="29">
        <v>25</v>
      </c>
      <c r="D30" s="29">
        <v>19</v>
      </c>
      <c r="E30" s="29">
        <v>0</v>
      </c>
      <c r="F30" s="29">
        <v>6</v>
      </c>
      <c r="G30" s="29">
        <v>0</v>
      </c>
      <c r="H30" s="29">
        <v>1</v>
      </c>
      <c r="I30" s="29">
        <v>18</v>
      </c>
      <c r="J30" s="29">
        <v>7</v>
      </c>
    </row>
    <row r="31" spans="2:10" ht="20.100000000000001" customHeight="1" thickBot="1" x14ac:dyDescent="0.25">
      <c r="B31" s="4" t="s">
        <v>215</v>
      </c>
      <c r="C31" s="29">
        <v>77</v>
      </c>
      <c r="D31" s="29">
        <v>46</v>
      </c>
      <c r="E31" s="29">
        <v>0</v>
      </c>
      <c r="F31" s="29">
        <v>31</v>
      </c>
      <c r="G31" s="29">
        <v>0</v>
      </c>
      <c r="H31" s="29">
        <v>0</v>
      </c>
      <c r="I31" s="29">
        <v>45</v>
      </c>
      <c r="J31" s="29">
        <v>32</v>
      </c>
    </row>
    <row r="32" spans="2:10" ht="20.100000000000001" customHeight="1" thickBot="1" x14ac:dyDescent="0.25">
      <c r="B32" s="4" t="s">
        <v>216</v>
      </c>
      <c r="C32" s="28">
        <v>57</v>
      </c>
      <c r="D32" s="28">
        <v>35</v>
      </c>
      <c r="E32" s="28">
        <v>0</v>
      </c>
      <c r="F32" s="28">
        <v>22</v>
      </c>
      <c r="G32" s="28">
        <v>0</v>
      </c>
      <c r="H32" s="28">
        <v>0</v>
      </c>
      <c r="I32" s="28">
        <v>35</v>
      </c>
      <c r="J32" s="28">
        <v>22</v>
      </c>
    </row>
    <row r="33" spans="2:10" ht="20.100000000000001" customHeight="1" thickBot="1" x14ac:dyDescent="0.25">
      <c r="B33" s="4" t="s">
        <v>217</v>
      </c>
      <c r="C33" s="19">
        <v>13</v>
      </c>
      <c r="D33" s="19">
        <v>5</v>
      </c>
      <c r="E33" s="19">
        <v>0</v>
      </c>
      <c r="F33" s="19">
        <v>8</v>
      </c>
      <c r="G33" s="19">
        <v>0</v>
      </c>
      <c r="H33" s="19">
        <v>0</v>
      </c>
      <c r="I33" s="19">
        <v>5</v>
      </c>
      <c r="J33" s="19">
        <v>8</v>
      </c>
    </row>
    <row r="34" spans="2:10" ht="20.100000000000001" customHeight="1" thickBot="1" x14ac:dyDescent="0.25">
      <c r="B34" s="4" t="s">
        <v>218</v>
      </c>
      <c r="C34" s="19">
        <v>39</v>
      </c>
      <c r="D34" s="19">
        <v>28</v>
      </c>
      <c r="E34" s="19">
        <v>0</v>
      </c>
      <c r="F34" s="19">
        <v>11</v>
      </c>
      <c r="G34" s="19">
        <v>0</v>
      </c>
      <c r="H34" s="19">
        <v>0</v>
      </c>
      <c r="I34" s="19">
        <v>25</v>
      </c>
      <c r="J34" s="19">
        <v>14</v>
      </c>
    </row>
    <row r="35" spans="2:10" ht="20.100000000000001" customHeight="1" thickBot="1" x14ac:dyDescent="0.25">
      <c r="B35" s="4" t="s">
        <v>219</v>
      </c>
      <c r="C35" s="19">
        <v>33</v>
      </c>
      <c r="D35" s="19">
        <v>9</v>
      </c>
      <c r="E35" s="19">
        <v>0</v>
      </c>
      <c r="F35" s="19">
        <v>24</v>
      </c>
      <c r="G35" s="19">
        <v>0</v>
      </c>
      <c r="H35" s="19">
        <v>0</v>
      </c>
      <c r="I35" s="19">
        <v>11</v>
      </c>
      <c r="J35" s="19">
        <v>22</v>
      </c>
    </row>
    <row r="36" spans="2:10" ht="20.100000000000001" customHeight="1" thickBot="1" x14ac:dyDescent="0.25">
      <c r="B36" s="4" t="s">
        <v>220</v>
      </c>
      <c r="C36" s="19">
        <v>23</v>
      </c>
      <c r="D36" s="19">
        <v>15</v>
      </c>
      <c r="E36" s="19">
        <v>0</v>
      </c>
      <c r="F36" s="19">
        <v>8</v>
      </c>
      <c r="G36" s="19">
        <v>0</v>
      </c>
      <c r="H36" s="19">
        <v>0</v>
      </c>
      <c r="I36" s="19">
        <v>16</v>
      </c>
      <c r="J36" s="19">
        <v>7</v>
      </c>
    </row>
    <row r="37" spans="2:10" ht="20.100000000000001" customHeight="1" thickBot="1" x14ac:dyDescent="0.25">
      <c r="B37" s="4" t="s">
        <v>221</v>
      </c>
      <c r="C37" s="19">
        <v>134</v>
      </c>
      <c r="D37" s="19">
        <v>88</v>
      </c>
      <c r="E37" s="19">
        <v>0</v>
      </c>
      <c r="F37" s="19">
        <v>46</v>
      </c>
      <c r="G37" s="19">
        <v>0</v>
      </c>
      <c r="H37" s="19">
        <v>0</v>
      </c>
      <c r="I37" s="19">
        <v>45</v>
      </c>
      <c r="J37" s="19">
        <v>89</v>
      </c>
    </row>
    <row r="38" spans="2:10" ht="20.100000000000001" customHeight="1" thickBot="1" x14ac:dyDescent="0.25">
      <c r="B38" s="4" t="s">
        <v>222</v>
      </c>
      <c r="C38" s="19">
        <v>36</v>
      </c>
      <c r="D38" s="19">
        <v>19</v>
      </c>
      <c r="E38" s="19">
        <v>1</v>
      </c>
      <c r="F38" s="19">
        <v>16</v>
      </c>
      <c r="G38" s="19">
        <v>0</v>
      </c>
      <c r="H38" s="19">
        <v>2</v>
      </c>
      <c r="I38" s="19">
        <v>13</v>
      </c>
      <c r="J38" s="19">
        <v>23</v>
      </c>
    </row>
    <row r="39" spans="2:10" ht="20.100000000000001" customHeight="1" thickBot="1" x14ac:dyDescent="0.25">
      <c r="B39" s="4" t="s">
        <v>223</v>
      </c>
      <c r="C39" s="19">
        <v>85</v>
      </c>
      <c r="D39" s="19">
        <v>58</v>
      </c>
      <c r="E39" s="19">
        <v>0</v>
      </c>
      <c r="F39" s="19">
        <v>27</v>
      </c>
      <c r="G39" s="19">
        <v>0</v>
      </c>
      <c r="H39" s="19">
        <v>0</v>
      </c>
      <c r="I39" s="19">
        <v>58</v>
      </c>
      <c r="J39" s="19">
        <v>27</v>
      </c>
    </row>
    <row r="40" spans="2:10" ht="20.100000000000001" customHeight="1" thickBot="1" x14ac:dyDescent="0.25">
      <c r="B40" s="4" t="s">
        <v>224</v>
      </c>
      <c r="C40" s="19">
        <v>125</v>
      </c>
      <c r="D40" s="19">
        <v>92</v>
      </c>
      <c r="E40" s="19">
        <v>0</v>
      </c>
      <c r="F40" s="19">
        <v>33</v>
      </c>
      <c r="G40" s="19">
        <v>0</v>
      </c>
      <c r="H40" s="19">
        <v>0</v>
      </c>
      <c r="I40" s="19">
        <v>84</v>
      </c>
      <c r="J40" s="19">
        <v>41</v>
      </c>
    </row>
    <row r="41" spans="2:10" ht="20.100000000000001" customHeight="1" thickBot="1" x14ac:dyDescent="0.25">
      <c r="B41" s="4" t="s">
        <v>225</v>
      </c>
      <c r="C41" s="19">
        <v>56</v>
      </c>
      <c r="D41" s="19">
        <v>17</v>
      </c>
      <c r="E41" s="19">
        <v>0</v>
      </c>
      <c r="F41" s="19">
        <v>39</v>
      </c>
      <c r="G41" s="19">
        <v>0</v>
      </c>
      <c r="H41" s="19">
        <v>0</v>
      </c>
      <c r="I41" s="19">
        <v>18</v>
      </c>
      <c r="J41" s="19">
        <v>38</v>
      </c>
    </row>
    <row r="42" spans="2:10" ht="20.100000000000001" customHeight="1" thickBot="1" x14ac:dyDescent="0.25">
      <c r="B42" s="4" t="s">
        <v>226</v>
      </c>
      <c r="C42" s="19">
        <v>51</v>
      </c>
      <c r="D42" s="19">
        <v>32</v>
      </c>
      <c r="E42" s="19">
        <v>2</v>
      </c>
      <c r="F42" s="19">
        <v>17</v>
      </c>
      <c r="G42" s="19">
        <v>0</v>
      </c>
      <c r="H42" s="19">
        <v>0</v>
      </c>
      <c r="I42" s="19">
        <v>34</v>
      </c>
      <c r="J42" s="19">
        <v>17</v>
      </c>
    </row>
    <row r="43" spans="2:10" ht="20.100000000000001" customHeight="1" thickBot="1" x14ac:dyDescent="0.25">
      <c r="B43" s="4" t="s">
        <v>227</v>
      </c>
      <c r="C43" s="19">
        <v>118</v>
      </c>
      <c r="D43" s="19">
        <v>72</v>
      </c>
      <c r="E43" s="19">
        <v>0</v>
      </c>
      <c r="F43" s="19">
        <v>46</v>
      </c>
      <c r="G43" s="19">
        <v>0</v>
      </c>
      <c r="H43" s="19">
        <v>0</v>
      </c>
      <c r="I43" s="19">
        <v>65</v>
      </c>
      <c r="J43" s="19">
        <v>53</v>
      </c>
    </row>
    <row r="44" spans="2:10" ht="20.100000000000001" customHeight="1" thickBot="1" x14ac:dyDescent="0.25">
      <c r="B44" s="4" t="s">
        <v>228</v>
      </c>
      <c r="C44" s="19">
        <v>812</v>
      </c>
      <c r="D44" s="19">
        <v>446</v>
      </c>
      <c r="E44" s="19">
        <v>7</v>
      </c>
      <c r="F44" s="19">
        <v>358</v>
      </c>
      <c r="G44" s="19">
        <v>1</v>
      </c>
      <c r="H44" s="19">
        <v>2</v>
      </c>
      <c r="I44" s="19">
        <v>435</v>
      </c>
      <c r="J44" s="19">
        <v>377</v>
      </c>
    </row>
    <row r="45" spans="2:10" ht="20.100000000000001" customHeight="1" thickBot="1" x14ac:dyDescent="0.25">
      <c r="B45" s="4" t="s">
        <v>229</v>
      </c>
      <c r="C45" s="19">
        <v>122</v>
      </c>
      <c r="D45" s="19">
        <v>63</v>
      </c>
      <c r="E45" s="19">
        <v>0</v>
      </c>
      <c r="F45" s="19">
        <v>59</v>
      </c>
      <c r="G45" s="19">
        <v>0</v>
      </c>
      <c r="H45" s="19">
        <v>0</v>
      </c>
      <c r="I45" s="19">
        <v>64</v>
      </c>
      <c r="J45" s="19">
        <v>58</v>
      </c>
    </row>
    <row r="46" spans="2:10" ht="20.100000000000001" customHeight="1" thickBot="1" x14ac:dyDescent="0.25">
      <c r="B46" s="4" t="s">
        <v>230</v>
      </c>
      <c r="C46" s="19">
        <v>55</v>
      </c>
      <c r="D46" s="19">
        <v>29</v>
      </c>
      <c r="E46" s="19">
        <v>2</v>
      </c>
      <c r="F46" s="19">
        <v>24</v>
      </c>
      <c r="G46" s="19">
        <v>0</v>
      </c>
      <c r="H46" s="19">
        <v>0</v>
      </c>
      <c r="I46" s="19">
        <v>27</v>
      </c>
      <c r="J46" s="19">
        <v>28</v>
      </c>
    </row>
    <row r="47" spans="2:10" ht="20.100000000000001" customHeight="1" thickBot="1" x14ac:dyDescent="0.25">
      <c r="B47" s="4" t="s">
        <v>231</v>
      </c>
      <c r="C47" s="19">
        <v>211</v>
      </c>
      <c r="D47" s="19">
        <v>117</v>
      </c>
      <c r="E47" s="19">
        <v>0</v>
      </c>
      <c r="F47" s="19">
        <v>93</v>
      </c>
      <c r="G47" s="19">
        <v>1</v>
      </c>
      <c r="H47" s="19">
        <v>1</v>
      </c>
      <c r="I47" s="19">
        <v>139</v>
      </c>
      <c r="J47" s="19">
        <v>72</v>
      </c>
    </row>
    <row r="48" spans="2:10" ht="20.100000000000001" customHeight="1" thickBot="1" x14ac:dyDescent="0.25">
      <c r="B48" s="4" t="s">
        <v>232</v>
      </c>
      <c r="C48" s="19">
        <v>411</v>
      </c>
      <c r="D48" s="19">
        <v>210</v>
      </c>
      <c r="E48" s="19">
        <v>1</v>
      </c>
      <c r="F48" s="19">
        <v>200</v>
      </c>
      <c r="G48" s="19">
        <v>0</v>
      </c>
      <c r="H48" s="19">
        <v>0</v>
      </c>
      <c r="I48" s="19">
        <v>211</v>
      </c>
      <c r="J48" s="19">
        <v>200</v>
      </c>
    </row>
    <row r="49" spans="2:10" ht="20.100000000000001" customHeight="1" thickBot="1" x14ac:dyDescent="0.25">
      <c r="B49" s="4" t="s">
        <v>233</v>
      </c>
      <c r="C49" s="19">
        <v>143</v>
      </c>
      <c r="D49" s="19">
        <v>93</v>
      </c>
      <c r="E49" s="19">
        <v>1</v>
      </c>
      <c r="F49" s="19">
        <v>49</v>
      </c>
      <c r="G49" s="19">
        <v>0</v>
      </c>
      <c r="H49" s="19">
        <v>0</v>
      </c>
      <c r="I49" s="19">
        <v>95</v>
      </c>
      <c r="J49" s="19">
        <v>48</v>
      </c>
    </row>
    <row r="50" spans="2:10" ht="20.100000000000001" customHeight="1" thickBot="1" x14ac:dyDescent="0.25">
      <c r="B50" s="4" t="s">
        <v>234</v>
      </c>
      <c r="C50" s="19">
        <v>604</v>
      </c>
      <c r="D50" s="19">
        <v>337</v>
      </c>
      <c r="E50" s="19">
        <v>0</v>
      </c>
      <c r="F50" s="19">
        <v>267</v>
      </c>
      <c r="G50" s="19">
        <v>0</v>
      </c>
      <c r="H50" s="19">
        <v>2</v>
      </c>
      <c r="I50" s="19">
        <v>322</v>
      </c>
      <c r="J50" s="19">
        <v>282</v>
      </c>
    </row>
    <row r="51" spans="2:10" ht="20.100000000000001" customHeight="1" thickBot="1" x14ac:dyDescent="0.25">
      <c r="B51" s="4" t="s">
        <v>235</v>
      </c>
      <c r="C51" s="19">
        <v>128</v>
      </c>
      <c r="D51" s="19">
        <v>105</v>
      </c>
      <c r="E51" s="19">
        <v>0</v>
      </c>
      <c r="F51" s="19">
        <v>22</v>
      </c>
      <c r="G51" s="19">
        <v>1</v>
      </c>
      <c r="H51" s="19">
        <v>0</v>
      </c>
      <c r="I51" s="19">
        <v>108</v>
      </c>
      <c r="J51" s="19">
        <v>20</v>
      </c>
    </row>
    <row r="52" spans="2:10" ht="20.100000000000001" customHeight="1" thickBot="1" x14ac:dyDescent="0.25">
      <c r="B52" s="4" t="s">
        <v>236</v>
      </c>
      <c r="C52" s="19">
        <v>63</v>
      </c>
      <c r="D52" s="19">
        <v>44</v>
      </c>
      <c r="E52" s="19">
        <v>4</v>
      </c>
      <c r="F52" s="19">
        <v>15</v>
      </c>
      <c r="G52" s="19">
        <v>0</v>
      </c>
      <c r="H52" s="19">
        <v>0</v>
      </c>
      <c r="I52" s="19">
        <v>50</v>
      </c>
      <c r="J52" s="19">
        <v>13</v>
      </c>
    </row>
    <row r="53" spans="2:10" ht="20.100000000000001" customHeight="1" thickBot="1" x14ac:dyDescent="0.25">
      <c r="B53" s="4" t="s">
        <v>237</v>
      </c>
      <c r="C53" s="19">
        <v>143</v>
      </c>
      <c r="D53" s="19">
        <v>107</v>
      </c>
      <c r="E53" s="19">
        <v>0</v>
      </c>
      <c r="F53" s="19">
        <v>36</v>
      </c>
      <c r="G53" s="19">
        <v>0</v>
      </c>
      <c r="H53" s="19">
        <v>0</v>
      </c>
      <c r="I53" s="19">
        <v>111</v>
      </c>
      <c r="J53" s="19">
        <v>32</v>
      </c>
    </row>
    <row r="54" spans="2:10" ht="20.100000000000001" customHeight="1" thickBot="1" x14ac:dyDescent="0.25">
      <c r="B54" s="4" t="s">
        <v>238</v>
      </c>
      <c r="C54" s="19">
        <v>49</v>
      </c>
      <c r="D54" s="19">
        <v>27</v>
      </c>
      <c r="E54" s="19">
        <v>0</v>
      </c>
      <c r="F54" s="19">
        <v>22</v>
      </c>
      <c r="G54" s="19">
        <v>0</v>
      </c>
      <c r="H54" s="19">
        <v>0</v>
      </c>
      <c r="I54" s="19">
        <v>24</v>
      </c>
      <c r="J54" s="19">
        <v>25</v>
      </c>
    </row>
    <row r="55" spans="2:10" ht="20.100000000000001" customHeight="1" thickBot="1" x14ac:dyDescent="0.25">
      <c r="B55" s="4" t="s">
        <v>239</v>
      </c>
      <c r="C55" s="19">
        <v>47</v>
      </c>
      <c r="D55" s="19">
        <v>29</v>
      </c>
      <c r="E55" s="19">
        <v>0</v>
      </c>
      <c r="F55" s="19">
        <v>18</v>
      </c>
      <c r="G55" s="19">
        <v>0</v>
      </c>
      <c r="H55" s="19">
        <v>0</v>
      </c>
      <c r="I55" s="19">
        <v>26</v>
      </c>
      <c r="J55" s="19">
        <v>21</v>
      </c>
    </row>
    <row r="56" spans="2:10" ht="20.100000000000001" customHeight="1" thickBot="1" x14ac:dyDescent="0.25">
      <c r="B56" s="4" t="s">
        <v>240</v>
      </c>
      <c r="C56" s="19">
        <v>144</v>
      </c>
      <c r="D56" s="19">
        <v>108</v>
      </c>
      <c r="E56" s="19">
        <v>1</v>
      </c>
      <c r="F56" s="19">
        <v>35</v>
      </c>
      <c r="G56" s="19">
        <v>0</v>
      </c>
      <c r="H56" s="19">
        <v>0</v>
      </c>
      <c r="I56" s="19">
        <v>113</v>
      </c>
      <c r="J56" s="19">
        <v>31</v>
      </c>
    </row>
    <row r="57" spans="2:10" ht="20.100000000000001" customHeight="1" thickBot="1" x14ac:dyDescent="0.25">
      <c r="B57" s="4" t="s">
        <v>241</v>
      </c>
      <c r="C57" s="19">
        <v>1401</v>
      </c>
      <c r="D57" s="19">
        <v>770</v>
      </c>
      <c r="E57" s="19">
        <v>1</v>
      </c>
      <c r="F57" s="19">
        <v>629</v>
      </c>
      <c r="G57" s="19">
        <v>1</v>
      </c>
      <c r="H57" s="19">
        <v>9</v>
      </c>
      <c r="I57" s="19">
        <v>737</v>
      </c>
      <c r="J57" s="19">
        <v>664</v>
      </c>
    </row>
    <row r="58" spans="2:10" ht="20.100000000000001" customHeight="1" thickBot="1" x14ac:dyDescent="0.25">
      <c r="B58" s="4" t="s">
        <v>242</v>
      </c>
      <c r="C58" s="19">
        <v>435</v>
      </c>
      <c r="D58" s="19">
        <v>278</v>
      </c>
      <c r="E58" s="19">
        <v>3</v>
      </c>
      <c r="F58" s="19">
        <v>153</v>
      </c>
      <c r="G58" s="19">
        <v>1</v>
      </c>
      <c r="H58" s="19">
        <v>1</v>
      </c>
      <c r="I58" s="19">
        <v>279</v>
      </c>
      <c r="J58" s="19">
        <v>156</v>
      </c>
    </row>
    <row r="59" spans="2:10" ht="20.100000000000001" customHeight="1" thickBot="1" x14ac:dyDescent="0.25">
      <c r="B59" s="4" t="s">
        <v>243</v>
      </c>
      <c r="C59" s="19">
        <v>64</v>
      </c>
      <c r="D59" s="19">
        <v>28</v>
      </c>
      <c r="E59" s="19">
        <v>0</v>
      </c>
      <c r="F59" s="19">
        <v>36</v>
      </c>
      <c r="G59" s="19">
        <v>0</v>
      </c>
      <c r="H59" s="19">
        <v>0</v>
      </c>
      <c r="I59" s="19">
        <v>28</v>
      </c>
      <c r="J59" s="19">
        <v>36</v>
      </c>
    </row>
    <row r="60" spans="2:10" ht="20.100000000000001" customHeight="1" thickBot="1" x14ac:dyDescent="0.25">
      <c r="B60" s="4" t="s">
        <v>244</v>
      </c>
      <c r="C60" s="19">
        <v>47</v>
      </c>
      <c r="D60" s="19">
        <v>17</v>
      </c>
      <c r="E60" s="19">
        <v>0</v>
      </c>
      <c r="F60" s="19">
        <v>30</v>
      </c>
      <c r="G60" s="19">
        <v>0</v>
      </c>
      <c r="H60" s="19">
        <v>0</v>
      </c>
      <c r="I60" s="19">
        <v>15</v>
      </c>
      <c r="J60" s="19">
        <v>32</v>
      </c>
    </row>
    <row r="61" spans="2:10" ht="20.100000000000001" customHeight="1" thickBot="1" x14ac:dyDescent="0.25">
      <c r="B61" s="4" t="s">
        <v>270</v>
      </c>
      <c r="C61" s="19">
        <v>94</v>
      </c>
      <c r="D61" s="19">
        <v>44</v>
      </c>
      <c r="E61" s="19">
        <v>0</v>
      </c>
      <c r="F61" s="19">
        <v>50</v>
      </c>
      <c r="G61" s="19">
        <v>0</v>
      </c>
      <c r="H61" s="19">
        <v>8</v>
      </c>
      <c r="I61" s="19">
        <v>37</v>
      </c>
      <c r="J61" s="19">
        <v>57</v>
      </c>
    </row>
    <row r="62" spans="2:10" ht="20.100000000000001" customHeight="1" thickBot="1" x14ac:dyDescent="0.25">
      <c r="B62" s="4" t="s">
        <v>246</v>
      </c>
      <c r="C62" s="19">
        <v>147</v>
      </c>
      <c r="D62" s="19">
        <v>83</v>
      </c>
      <c r="E62" s="19">
        <v>0</v>
      </c>
      <c r="F62" s="19">
        <v>64</v>
      </c>
      <c r="G62" s="19">
        <v>0</v>
      </c>
      <c r="H62" s="19">
        <v>0</v>
      </c>
      <c r="I62" s="19">
        <v>79</v>
      </c>
      <c r="J62" s="19">
        <v>68</v>
      </c>
    </row>
    <row r="63" spans="2:10" ht="20.100000000000001" customHeight="1" thickBot="1" x14ac:dyDescent="0.25">
      <c r="B63" s="4" t="s">
        <v>247</v>
      </c>
      <c r="C63" s="19">
        <v>70</v>
      </c>
      <c r="D63" s="19">
        <v>34</v>
      </c>
      <c r="E63" s="19">
        <v>0</v>
      </c>
      <c r="F63" s="19">
        <v>36</v>
      </c>
      <c r="G63" s="19">
        <v>0</v>
      </c>
      <c r="H63" s="19">
        <v>0</v>
      </c>
      <c r="I63" s="19">
        <v>44</v>
      </c>
      <c r="J63" s="19">
        <v>26</v>
      </c>
    </row>
    <row r="64" spans="2:10" ht="20.100000000000001" customHeight="1" thickBot="1" x14ac:dyDescent="0.25">
      <c r="B64" s="7" t="s">
        <v>22</v>
      </c>
      <c r="C64" s="9">
        <f>SUM(C14:C63)</f>
        <v>9408</v>
      </c>
      <c r="D64" s="9">
        <f t="shared" ref="D64:J64" si="0">SUM(D14:D63)</f>
        <v>5732</v>
      </c>
      <c r="E64" s="9">
        <f t="shared" si="0"/>
        <v>38</v>
      </c>
      <c r="F64" s="9">
        <f t="shared" si="0"/>
        <v>3621</v>
      </c>
      <c r="G64" s="9">
        <f t="shared" si="0"/>
        <v>17</v>
      </c>
      <c r="H64" s="9">
        <f>SUM(H14:H63)</f>
        <v>53</v>
      </c>
      <c r="I64" s="9">
        <f t="shared" si="0"/>
        <v>5684</v>
      </c>
      <c r="J64" s="9">
        <f t="shared" si="0"/>
        <v>3724</v>
      </c>
    </row>
    <row r="66" spans="2:6" x14ac:dyDescent="0.2">
      <c r="C66" s="49"/>
    </row>
    <row r="67" spans="2:6" ht="14.25" customHeight="1" x14ac:dyDescent="0.2">
      <c r="B67" s="92" t="s">
        <v>292</v>
      </c>
      <c r="C67" s="92"/>
      <c r="D67" s="92"/>
      <c r="E67" s="92"/>
      <c r="F67" s="92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90" t="s">
        <v>264</v>
      </c>
      <c r="C9" s="91"/>
    </row>
    <row r="10" spans="2:3" ht="20.100000000000001" customHeight="1" thickBot="1" x14ac:dyDescent="0.25">
      <c r="B10" s="3" t="s">
        <v>198</v>
      </c>
      <c r="C10" s="18">
        <v>143</v>
      </c>
    </row>
    <row r="11" spans="2:3" ht="20.100000000000001" customHeight="1" thickBot="1" x14ac:dyDescent="0.25">
      <c r="B11" s="4" t="s">
        <v>199</v>
      </c>
      <c r="C11" s="19">
        <v>246</v>
      </c>
    </row>
    <row r="12" spans="2:3" ht="20.100000000000001" customHeight="1" thickBot="1" x14ac:dyDescent="0.25">
      <c r="B12" s="4" t="s">
        <v>200</v>
      </c>
      <c r="C12" s="19">
        <v>147</v>
      </c>
    </row>
    <row r="13" spans="2:3" ht="20.100000000000001" customHeight="1" thickBot="1" x14ac:dyDescent="0.25">
      <c r="B13" s="4" t="s">
        <v>201</v>
      </c>
      <c r="C13" s="19">
        <v>178</v>
      </c>
    </row>
    <row r="14" spans="2:3" ht="20.100000000000001" customHeight="1" thickBot="1" x14ac:dyDescent="0.25">
      <c r="B14" s="4" t="s">
        <v>202</v>
      </c>
      <c r="C14" s="19">
        <v>99</v>
      </c>
    </row>
    <row r="15" spans="2:3" ht="20.100000000000001" customHeight="1" thickBot="1" x14ac:dyDescent="0.25">
      <c r="B15" s="4" t="s">
        <v>203</v>
      </c>
      <c r="C15" s="19">
        <v>66</v>
      </c>
    </row>
    <row r="16" spans="2:3" ht="20.100000000000001" customHeight="1" thickBot="1" x14ac:dyDescent="0.25">
      <c r="B16" s="4" t="s">
        <v>204</v>
      </c>
      <c r="C16" s="19">
        <v>185</v>
      </c>
    </row>
    <row r="17" spans="2:3" ht="20.100000000000001" customHeight="1" thickBot="1" x14ac:dyDescent="0.25">
      <c r="B17" s="4" t="s">
        <v>205</v>
      </c>
      <c r="C17" s="19">
        <v>162</v>
      </c>
    </row>
    <row r="18" spans="2:3" ht="20.100000000000001" customHeight="1" thickBot="1" x14ac:dyDescent="0.25">
      <c r="B18" s="4" t="s">
        <v>206</v>
      </c>
      <c r="C18" s="19">
        <v>42</v>
      </c>
    </row>
    <row r="19" spans="2:3" ht="20.100000000000001" customHeight="1" thickBot="1" x14ac:dyDescent="0.25">
      <c r="B19" s="4" t="s">
        <v>207</v>
      </c>
      <c r="C19" s="19">
        <v>13</v>
      </c>
    </row>
    <row r="20" spans="2:3" ht="20.100000000000001" customHeight="1" thickBot="1" x14ac:dyDescent="0.25">
      <c r="B20" s="4" t="s">
        <v>208</v>
      </c>
      <c r="C20" s="19">
        <v>111</v>
      </c>
    </row>
    <row r="21" spans="2:3" ht="20.100000000000001" customHeight="1" thickBot="1" x14ac:dyDescent="0.25">
      <c r="B21" s="4" t="s">
        <v>209</v>
      </c>
      <c r="C21" s="19">
        <v>129</v>
      </c>
    </row>
    <row r="22" spans="2:3" ht="20.100000000000001" customHeight="1" thickBot="1" x14ac:dyDescent="0.25">
      <c r="B22" s="4" t="s">
        <v>210</v>
      </c>
      <c r="C22" s="19">
        <v>179</v>
      </c>
    </row>
    <row r="23" spans="2:3" ht="20.100000000000001" customHeight="1" thickBot="1" x14ac:dyDescent="0.25">
      <c r="B23" s="4" t="s">
        <v>211</v>
      </c>
      <c r="C23" s="19">
        <v>275</v>
      </c>
    </row>
    <row r="24" spans="2:3" ht="20.100000000000001" customHeight="1" thickBot="1" x14ac:dyDescent="0.25">
      <c r="B24" s="4" t="s">
        <v>212</v>
      </c>
      <c r="C24" s="19">
        <v>286</v>
      </c>
    </row>
    <row r="25" spans="2:3" ht="20.100000000000001" customHeight="1" thickBot="1" x14ac:dyDescent="0.25">
      <c r="B25" s="5" t="s">
        <v>213</v>
      </c>
      <c r="C25" s="27">
        <v>83</v>
      </c>
    </row>
    <row r="26" spans="2:3" ht="20.100000000000001" customHeight="1" thickBot="1" x14ac:dyDescent="0.25">
      <c r="B26" s="6" t="s">
        <v>214</v>
      </c>
      <c r="C26" s="29">
        <v>4</v>
      </c>
    </row>
    <row r="27" spans="2:3" ht="20.100000000000001" customHeight="1" thickBot="1" x14ac:dyDescent="0.25">
      <c r="B27" s="4" t="s">
        <v>215</v>
      </c>
      <c r="C27" s="29">
        <v>38</v>
      </c>
    </row>
    <row r="28" spans="2:3" ht="20.100000000000001" customHeight="1" thickBot="1" x14ac:dyDescent="0.25">
      <c r="B28" s="4" t="s">
        <v>216</v>
      </c>
      <c r="C28" s="28">
        <v>48</v>
      </c>
    </row>
    <row r="29" spans="2:3" ht="20.100000000000001" customHeight="1" thickBot="1" x14ac:dyDescent="0.25">
      <c r="B29" s="4" t="s">
        <v>217</v>
      </c>
      <c r="C29" s="19">
        <v>24</v>
      </c>
    </row>
    <row r="30" spans="2:3" ht="20.100000000000001" customHeight="1" thickBot="1" x14ac:dyDescent="0.25">
      <c r="B30" s="4" t="s">
        <v>218</v>
      </c>
      <c r="C30" s="19">
        <v>5</v>
      </c>
    </row>
    <row r="31" spans="2:3" ht="20.100000000000001" customHeight="1" thickBot="1" x14ac:dyDescent="0.25">
      <c r="B31" s="4" t="s">
        <v>219</v>
      </c>
      <c r="C31" s="19">
        <v>50</v>
      </c>
    </row>
    <row r="32" spans="2:3" ht="20.100000000000001" customHeight="1" thickBot="1" x14ac:dyDescent="0.25">
      <c r="B32" s="4" t="s">
        <v>220</v>
      </c>
      <c r="C32" s="19">
        <v>12</v>
      </c>
    </row>
    <row r="33" spans="2:3" ht="20.100000000000001" customHeight="1" thickBot="1" x14ac:dyDescent="0.25">
      <c r="B33" s="4" t="s">
        <v>221</v>
      </c>
      <c r="C33" s="19">
        <v>9</v>
      </c>
    </row>
    <row r="34" spans="2:3" ht="20.100000000000001" customHeight="1" thickBot="1" x14ac:dyDescent="0.25">
      <c r="B34" s="4" t="s">
        <v>222</v>
      </c>
      <c r="C34" s="19">
        <v>11</v>
      </c>
    </row>
    <row r="35" spans="2:3" ht="20.100000000000001" customHeight="1" thickBot="1" x14ac:dyDescent="0.25">
      <c r="B35" s="4" t="s">
        <v>223</v>
      </c>
      <c r="C35" s="19">
        <v>22</v>
      </c>
    </row>
    <row r="36" spans="2:3" ht="20.100000000000001" customHeight="1" thickBot="1" x14ac:dyDescent="0.25">
      <c r="B36" s="4" t="s">
        <v>224</v>
      </c>
      <c r="C36" s="19">
        <v>85</v>
      </c>
    </row>
    <row r="37" spans="2:3" ht="20.100000000000001" customHeight="1" thickBot="1" x14ac:dyDescent="0.25">
      <c r="B37" s="4" t="s">
        <v>225</v>
      </c>
      <c r="C37" s="19">
        <v>2</v>
      </c>
    </row>
    <row r="38" spans="2:3" ht="20.100000000000001" customHeight="1" thickBot="1" x14ac:dyDescent="0.25">
      <c r="B38" s="4" t="s">
        <v>226</v>
      </c>
      <c r="C38" s="19">
        <v>17</v>
      </c>
    </row>
    <row r="39" spans="2:3" ht="20.100000000000001" customHeight="1" thickBot="1" x14ac:dyDescent="0.25">
      <c r="B39" s="4" t="s">
        <v>227</v>
      </c>
      <c r="C39" s="19">
        <v>73</v>
      </c>
    </row>
    <row r="40" spans="2:3" ht="20.100000000000001" customHeight="1" thickBot="1" x14ac:dyDescent="0.25">
      <c r="B40" s="4" t="s">
        <v>228</v>
      </c>
      <c r="C40" s="19">
        <v>297</v>
      </c>
    </row>
    <row r="41" spans="2:3" ht="20.100000000000001" customHeight="1" thickBot="1" x14ac:dyDescent="0.25">
      <c r="B41" s="4" t="s">
        <v>229</v>
      </c>
      <c r="C41" s="19">
        <v>35</v>
      </c>
    </row>
    <row r="42" spans="2:3" ht="20.100000000000001" customHeight="1" thickBot="1" x14ac:dyDescent="0.25">
      <c r="B42" s="4" t="s">
        <v>230</v>
      </c>
      <c r="C42" s="19">
        <v>93</v>
      </c>
    </row>
    <row r="43" spans="2:3" ht="20.100000000000001" customHeight="1" thickBot="1" x14ac:dyDescent="0.25">
      <c r="B43" s="4" t="s">
        <v>231</v>
      </c>
      <c r="C43" s="19">
        <v>116</v>
      </c>
    </row>
    <row r="44" spans="2:3" ht="20.100000000000001" customHeight="1" thickBot="1" x14ac:dyDescent="0.25">
      <c r="B44" s="4" t="s">
        <v>232</v>
      </c>
      <c r="C44" s="19">
        <v>348</v>
      </c>
    </row>
    <row r="45" spans="2:3" ht="20.100000000000001" customHeight="1" thickBot="1" x14ac:dyDescent="0.25">
      <c r="B45" s="4" t="s">
        <v>233</v>
      </c>
      <c r="C45" s="19">
        <v>131</v>
      </c>
    </row>
    <row r="46" spans="2:3" ht="20.100000000000001" customHeight="1" thickBot="1" x14ac:dyDescent="0.25">
      <c r="B46" s="4" t="s">
        <v>234</v>
      </c>
      <c r="C46" s="19">
        <v>462</v>
      </c>
    </row>
    <row r="47" spans="2:3" ht="20.100000000000001" customHeight="1" thickBot="1" x14ac:dyDescent="0.25">
      <c r="B47" s="4" t="s">
        <v>235</v>
      </c>
      <c r="C47" s="19">
        <v>76</v>
      </c>
    </row>
    <row r="48" spans="2:3" ht="20.100000000000001" customHeight="1" thickBot="1" x14ac:dyDescent="0.25">
      <c r="B48" s="4" t="s">
        <v>236</v>
      </c>
      <c r="C48" s="19">
        <v>44</v>
      </c>
    </row>
    <row r="49" spans="2:3" ht="20.100000000000001" customHeight="1" thickBot="1" x14ac:dyDescent="0.25">
      <c r="B49" s="4" t="s">
        <v>237</v>
      </c>
      <c r="C49" s="19">
        <v>95</v>
      </c>
    </row>
    <row r="50" spans="2:3" ht="20.100000000000001" customHeight="1" thickBot="1" x14ac:dyDescent="0.25">
      <c r="B50" s="4" t="s">
        <v>238</v>
      </c>
      <c r="C50" s="19">
        <v>25</v>
      </c>
    </row>
    <row r="51" spans="2:3" ht="20.100000000000001" customHeight="1" thickBot="1" x14ac:dyDescent="0.25">
      <c r="B51" s="4" t="s">
        <v>239</v>
      </c>
      <c r="C51" s="19">
        <v>25</v>
      </c>
    </row>
    <row r="52" spans="2:3" ht="20.100000000000001" customHeight="1" thickBot="1" x14ac:dyDescent="0.25">
      <c r="B52" s="4" t="s">
        <v>240</v>
      </c>
      <c r="C52" s="19">
        <v>102</v>
      </c>
    </row>
    <row r="53" spans="2:3" ht="20.100000000000001" customHeight="1" thickBot="1" x14ac:dyDescent="0.25">
      <c r="B53" s="4" t="s">
        <v>241</v>
      </c>
      <c r="C53" s="19">
        <v>188</v>
      </c>
    </row>
    <row r="54" spans="2:3" ht="20.100000000000001" customHeight="1" thickBot="1" x14ac:dyDescent="0.25">
      <c r="B54" s="4" t="s">
        <v>242</v>
      </c>
      <c r="C54" s="19">
        <v>440</v>
      </c>
    </row>
    <row r="55" spans="2:3" ht="20.100000000000001" customHeight="1" thickBot="1" x14ac:dyDescent="0.25">
      <c r="B55" s="4" t="s">
        <v>243</v>
      </c>
      <c r="C55" s="19">
        <v>99</v>
      </c>
    </row>
    <row r="56" spans="2:3" ht="20.100000000000001" customHeight="1" thickBot="1" x14ac:dyDescent="0.25">
      <c r="B56" s="4" t="s">
        <v>244</v>
      </c>
      <c r="C56" s="19">
        <v>66</v>
      </c>
    </row>
    <row r="57" spans="2:3" ht="20.100000000000001" customHeight="1" thickBot="1" x14ac:dyDescent="0.25">
      <c r="B57" s="4" t="s">
        <v>270</v>
      </c>
      <c r="C57" s="19">
        <v>113</v>
      </c>
    </row>
    <row r="58" spans="2:3" ht="20.100000000000001" customHeight="1" thickBot="1" x14ac:dyDescent="0.25">
      <c r="B58" s="4" t="s">
        <v>246</v>
      </c>
      <c r="C58" s="19">
        <v>122</v>
      </c>
    </row>
    <row r="59" spans="2:3" ht="20.100000000000001" customHeight="1" thickBot="1" x14ac:dyDescent="0.25">
      <c r="B59" s="4" t="s">
        <v>247</v>
      </c>
      <c r="C59" s="19">
        <v>63</v>
      </c>
    </row>
    <row r="60" spans="2:3" ht="20.100000000000001" customHeight="1" thickBot="1" x14ac:dyDescent="0.25">
      <c r="B60" s="7" t="s">
        <v>22</v>
      </c>
      <c r="C60" s="9">
        <f>SUM(C10:C59)</f>
        <v>5684</v>
      </c>
    </row>
    <row r="61" spans="2:3" x14ac:dyDescent="0.2">
      <c r="C61" s="49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3"/>
      <c r="C9" s="90" t="s">
        <v>265</v>
      </c>
      <c r="D9" s="91"/>
      <c r="E9" s="91"/>
      <c r="F9" s="91"/>
      <c r="G9" s="91"/>
      <c r="H9" s="90" t="s">
        <v>266</v>
      </c>
      <c r="I9" s="91"/>
      <c r="J9" s="91"/>
      <c r="K9" s="91"/>
      <c r="L9" s="91"/>
      <c r="M9" s="90" t="s">
        <v>35</v>
      </c>
      <c r="N9" s="91"/>
      <c r="O9" s="91"/>
      <c r="P9" s="91"/>
      <c r="Q9" s="91"/>
    </row>
    <row r="10" spans="2:17" ht="41.25" customHeight="1" thickBot="1" x14ac:dyDescent="0.25">
      <c r="B10" s="24"/>
      <c r="C10" s="22" t="s">
        <v>115</v>
      </c>
      <c r="D10" s="22" t="s">
        <v>116</v>
      </c>
      <c r="E10" s="22" t="s">
        <v>117</v>
      </c>
      <c r="F10" s="22" t="s">
        <v>118</v>
      </c>
      <c r="G10" s="22" t="s">
        <v>119</v>
      </c>
      <c r="H10" s="22" t="s">
        <v>115</v>
      </c>
      <c r="I10" s="22" t="s">
        <v>116</v>
      </c>
      <c r="J10" s="22" t="s">
        <v>117</v>
      </c>
      <c r="K10" s="22" t="s">
        <v>118</v>
      </c>
      <c r="L10" s="22" t="s">
        <v>119</v>
      </c>
      <c r="M10" s="22" t="s">
        <v>115</v>
      </c>
      <c r="N10" s="22" t="s">
        <v>116</v>
      </c>
      <c r="O10" s="22" t="s">
        <v>117</v>
      </c>
      <c r="P10" s="22" t="s">
        <v>118</v>
      </c>
      <c r="Q10" s="22" t="s">
        <v>119</v>
      </c>
    </row>
    <row r="11" spans="2:17" ht="20.100000000000001" customHeight="1" thickBot="1" x14ac:dyDescent="0.25">
      <c r="B11" s="3" t="s">
        <v>198</v>
      </c>
      <c r="C11" s="18">
        <v>159</v>
      </c>
      <c r="D11" s="18">
        <v>67</v>
      </c>
      <c r="E11" s="18">
        <v>87</v>
      </c>
      <c r="F11" s="18">
        <v>2</v>
      </c>
      <c r="G11" s="18">
        <v>3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159</v>
      </c>
      <c r="N11" s="18">
        <v>67</v>
      </c>
      <c r="O11" s="18">
        <v>87</v>
      </c>
      <c r="P11" s="18">
        <v>2</v>
      </c>
      <c r="Q11" s="18">
        <v>3</v>
      </c>
    </row>
    <row r="12" spans="2:17" ht="20.100000000000001" customHeight="1" thickBot="1" x14ac:dyDescent="0.25">
      <c r="B12" s="4" t="s">
        <v>199</v>
      </c>
      <c r="C12" s="19">
        <v>337</v>
      </c>
      <c r="D12" s="19">
        <v>255</v>
      </c>
      <c r="E12" s="19">
        <v>44</v>
      </c>
      <c r="F12" s="19">
        <v>34</v>
      </c>
      <c r="G12" s="19">
        <v>4</v>
      </c>
      <c r="H12" s="19">
        <v>2</v>
      </c>
      <c r="I12" s="19">
        <v>2</v>
      </c>
      <c r="J12" s="19">
        <v>0</v>
      </c>
      <c r="K12" s="19">
        <v>0</v>
      </c>
      <c r="L12" s="19">
        <v>0</v>
      </c>
      <c r="M12" s="19">
        <v>339</v>
      </c>
      <c r="N12" s="19">
        <v>257</v>
      </c>
      <c r="O12" s="19">
        <v>44</v>
      </c>
      <c r="P12" s="19">
        <v>34</v>
      </c>
      <c r="Q12" s="19">
        <v>4</v>
      </c>
    </row>
    <row r="13" spans="2:17" ht="20.100000000000001" customHeight="1" thickBot="1" x14ac:dyDescent="0.25">
      <c r="B13" s="4" t="s">
        <v>200</v>
      </c>
      <c r="C13" s="19">
        <v>170</v>
      </c>
      <c r="D13" s="19">
        <v>137</v>
      </c>
      <c r="E13" s="19">
        <v>26</v>
      </c>
      <c r="F13" s="19">
        <v>7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170</v>
      </c>
      <c r="N13" s="19">
        <v>137</v>
      </c>
      <c r="O13" s="19">
        <v>26</v>
      </c>
      <c r="P13" s="19">
        <v>7</v>
      </c>
      <c r="Q13" s="19">
        <v>0</v>
      </c>
    </row>
    <row r="14" spans="2:17" ht="20.100000000000001" customHeight="1" thickBot="1" x14ac:dyDescent="0.25">
      <c r="B14" s="4" t="s">
        <v>201</v>
      </c>
      <c r="C14" s="19">
        <v>294</v>
      </c>
      <c r="D14" s="19">
        <v>223</v>
      </c>
      <c r="E14" s="19">
        <v>49</v>
      </c>
      <c r="F14" s="19">
        <v>20</v>
      </c>
      <c r="G14" s="19">
        <v>2</v>
      </c>
      <c r="H14" s="19">
        <v>1</v>
      </c>
      <c r="I14" s="19">
        <v>0</v>
      </c>
      <c r="J14" s="19">
        <v>1</v>
      </c>
      <c r="K14" s="19">
        <v>0</v>
      </c>
      <c r="L14" s="19">
        <v>0</v>
      </c>
      <c r="M14" s="19">
        <v>295</v>
      </c>
      <c r="N14" s="19">
        <v>223</v>
      </c>
      <c r="O14" s="19">
        <v>50</v>
      </c>
      <c r="P14" s="19">
        <v>20</v>
      </c>
      <c r="Q14" s="19">
        <v>2</v>
      </c>
    </row>
    <row r="15" spans="2:17" ht="20.100000000000001" customHeight="1" thickBot="1" x14ac:dyDescent="0.25">
      <c r="B15" s="4" t="s">
        <v>202</v>
      </c>
      <c r="C15" s="19">
        <v>117</v>
      </c>
      <c r="D15" s="19">
        <v>84</v>
      </c>
      <c r="E15" s="19">
        <v>26</v>
      </c>
      <c r="F15" s="19">
        <v>6</v>
      </c>
      <c r="G15" s="19">
        <v>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117</v>
      </c>
      <c r="N15" s="19">
        <v>84</v>
      </c>
      <c r="O15" s="19">
        <v>26</v>
      </c>
      <c r="P15" s="19">
        <v>6</v>
      </c>
      <c r="Q15" s="19">
        <v>1</v>
      </c>
    </row>
    <row r="16" spans="2:17" ht="20.100000000000001" customHeight="1" thickBot="1" x14ac:dyDescent="0.25">
      <c r="B16" s="4" t="s">
        <v>203</v>
      </c>
      <c r="C16" s="19">
        <v>78</v>
      </c>
      <c r="D16" s="19">
        <v>67</v>
      </c>
      <c r="E16" s="19">
        <v>5</v>
      </c>
      <c r="F16" s="19">
        <v>5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78</v>
      </c>
      <c r="N16" s="19">
        <v>67</v>
      </c>
      <c r="O16" s="19">
        <v>5</v>
      </c>
      <c r="P16" s="19">
        <v>5</v>
      </c>
      <c r="Q16" s="19">
        <v>1</v>
      </c>
    </row>
    <row r="17" spans="2:17" ht="20.100000000000001" customHeight="1" thickBot="1" x14ac:dyDescent="0.25">
      <c r="B17" s="4" t="s">
        <v>204</v>
      </c>
      <c r="C17" s="19">
        <v>277</v>
      </c>
      <c r="D17" s="19">
        <v>146</v>
      </c>
      <c r="E17" s="19">
        <v>84</v>
      </c>
      <c r="F17" s="19">
        <v>29</v>
      </c>
      <c r="G17" s="19">
        <v>18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277</v>
      </c>
      <c r="N17" s="19">
        <v>146</v>
      </c>
      <c r="O17" s="19">
        <v>84</v>
      </c>
      <c r="P17" s="19">
        <v>29</v>
      </c>
      <c r="Q17" s="19">
        <v>18</v>
      </c>
    </row>
    <row r="18" spans="2:17" ht="20.100000000000001" customHeight="1" thickBot="1" x14ac:dyDescent="0.25">
      <c r="B18" s="4" t="s">
        <v>205</v>
      </c>
      <c r="C18" s="19">
        <v>259</v>
      </c>
      <c r="D18" s="19">
        <v>180</v>
      </c>
      <c r="E18" s="19">
        <v>23</v>
      </c>
      <c r="F18" s="19">
        <v>50</v>
      </c>
      <c r="G18" s="19">
        <v>6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259</v>
      </c>
      <c r="N18" s="19">
        <v>180</v>
      </c>
      <c r="O18" s="19">
        <v>23</v>
      </c>
      <c r="P18" s="19">
        <v>50</v>
      </c>
      <c r="Q18" s="19">
        <v>6</v>
      </c>
    </row>
    <row r="19" spans="2:17" ht="20.100000000000001" customHeight="1" thickBot="1" x14ac:dyDescent="0.25">
      <c r="B19" s="4" t="s">
        <v>206</v>
      </c>
      <c r="C19" s="19">
        <v>44</v>
      </c>
      <c r="D19" s="19">
        <v>19</v>
      </c>
      <c r="E19" s="19">
        <v>25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44</v>
      </c>
      <c r="N19" s="19">
        <v>19</v>
      </c>
      <c r="O19" s="19">
        <v>25</v>
      </c>
      <c r="P19" s="19">
        <v>0</v>
      </c>
      <c r="Q19" s="19">
        <v>0</v>
      </c>
    </row>
    <row r="20" spans="2:17" ht="20.100000000000001" customHeight="1" thickBot="1" x14ac:dyDescent="0.25">
      <c r="B20" s="4" t="s">
        <v>207</v>
      </c>
      <c r="C20" s="19">
        <v>15</v>
      </c>
      <c r="D20" s="19">
        <v>10</v>
      </c>
      <c r="E20" s="19">
        <v>5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15</v>
      </c>
      <c r="N20" s="19">
        <v>10</v>
      </c>
      <c r="O20" s="19">
        <v>5</v>
      </c>
      <c r="P20" s="19">
        <v>0</v>
      </c>
      <c r="Q20" s="19">
        <v>0</v>
      </c>
    </row>
    <row r="21" spans="2:17" ht="20.100000000000001" customHeight="1" thickBot="1" x14ac:dyDescent="0.25">
      <c r="B21" s="4" t="s">
        <v>208</v>
      </c>
      <c r="C21" s="19">
        <v>159</v>
      </c>
      <c r="D21" s="19">
        <v>68</v>
      </c>
      <c r="E21" s="19">
        <v>82</v>
      </c>
      <c r="F21" s="19">
        <v>4</v>
      </c>
      <c r="G21" s="19">
        <v>5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159</v>
      </c>
      <c r="N21" s="19">
        <v>68</v>
      </c>
      <c r="O21" s="19">
        <v>82</v>
      </c>
      <c r="P21" s="19">
        <v>4</v>
      </c>
      <c r="Q21" s="19">
        <v>5</v>
      </c>
    </row>
    <row r="22" spans="2:17" ht="20.100000000000001" customHeight="1" thickBot="1" x14ac:dyDescent="0.25">
      <c r="B22" s="4" t="s">
        <v>209</v>
      </c>
      <c r="C22" s="19">
        <v>149</v>
      </c>
      <c r="D22" s="19">
        <v>108</v>
      </c>
      <c r="E22" s="19">
        <v>33</v>
      </c>
      <c r="F22" s="19">
        <v>8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149</v>
      </c>
      <c r="N22" s="19">
        <v>108</v>
      </c>
      <c r="O22" s="19">
        <v>33</v>
      </c>
      <c r="P22" s="19">
        <v>8</v>
      </c>
      <c r="Q22" s="19">
        <v>0</v>
      </c>
    </row>
    <row r="23" spans="2:17" ht="20.100000000000001" customHeight="1" thickBot="1" x14ac:dyDescent="0.25">
      <c r="B23" s="4" t="s">
        <v>210</v>
      </c>
      <c r="C23" s="19">
        <v>250</v>
      </c>
      <c r="D23" s="19">
        <v>117</v>
      </c>
      <c r="E23" s="19">
        <v>100</v>
      </c>
      <c r="F23" s="19">
        <v>22</v>
      </c>
      <c r="G23" s="19">
        <v>11</v>
      </c>
      <c r="H23" s="19">
        <v>3</v>
      </c>
      <c r="I23" s="19">
        <v>0</v>
      </c>
      <c r="J23" s="19">
        <v>3</v>
      </c>
      <c r="K23" s="19">
        <v>0</v>
      </c>
      <c r="L23" s="19">
        <v>0</v>
      </c>
      <c r="M23" s="19">
        <v>253</v>
      </c>
      <c r="N23" s="19">
        <v>117</v>
      </c>
      <c r="O23" s="19">
        <v>103</v>
      </c>
      <c r="P23" s="19">
        <v>22</v>
      </c>
      <c r="Q23" s="19">
        <v>11</v>
      </c>
    </row>
    <row r="24" spans="2:17" ht="20.100000000000001" customHeight="1" thickBot="1" x14ac:dyDescent="0.25">
      <c r="B24" s="4" t="s">
        <v>211</v>
      </c>
      <c r="C24" s="19">
        <v>405</v>
      </c>
      <c r="D24" s="19">
        <v>261</v>
      </c>
      <c r="E24" s="19">
        <v>112</v>
      </c>
      <c r="F24" s="19">
        <v>29</v>
      </c>
      <c r="G24" s="19">
        <v>3</v>
      </c>
      <c r="H24" s="19">
        <v>2</v>
      </c>
      <c r="I24" s="19">
        <v>1</v>
      </c>
      <c r="J24" s="19">
        <v>1</v>
      </c>
      <c r="K24" s="19">
        <v>0</v>
      </c>
      <c r="L24" s="19">
        <v>0</v>
      </c>
      <c r="M24" s="19">
        <v>407</v>
      </c>
      <c r="N24" s="19">
        <v>262</v>
      </c>
      <c r="O24" s="19">
        <v>113</v>
      </c>
      <c r="P24" s="19">
        <v>29</v>
      </c>
      <c r="Q24" s="19">
        <v>3</v>
      </c>
    </row>
    <row r="25" spans="2:17" ht="20.100000000000001" customHeight="1" thickBot="1" x14ac:dyDescent="0.25">
      <c r="B25" s="4" t="s">
        <v>212</v>
      </c>
      <c r="C25" s="19">
        <v>337</v>
      </c>
      <c r="D25" s="19">
        <v>241</v>
      </c>
      <c r="E25" s="19">
        <v>95</v>
      </c>
      <c r="F25" s="19">
        <v>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337</v>
      </c>
      <c r="N25" s="19">
        <v>241</v>
      </c>
      <c r="O25" s="19">
        <v>95</v>
      </c>
      <c r="P25" s="19">
        <v>1</v>
      </c>
      <c r="Q25" s="19">
        <v>0</v>
      </c>
    </row>
    <row r="26" spans="2:17" ht="20.100000000000001" customHeight="1" thickBot="1" x14ac:dyDescent="0.25">
      <c r="B26" s="5" t="s">
        <v>213</v>
      </c>
      <c r="C26" s="27">
        <v>113</v>
      </c>
      <c r="D26" s="27">
        <v>72</v>
      </c>
      <c r="E26" s="27">
        <v>38</v>
      </c>
      <c r="F26" s="27">
        <v>2</v>
      </c>
      <c r="G26" s="27">
        <v>1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113</v>
      </c>
      <c r="N26" s="27">
        <v>72</v>
      </c>
      <c r="O26" s="27">
        <v>38</v>
      </c>
      <c r="P26" s="27">
        <v>2</v>
      </c>
      <c r="Q26" s="27">
        <v>1</v>
      </c>
    </row>
    <row r="27" spans="2:17" ht="20.100000000000001" customHeight="1" thickBot="1" x14ac:dyDescent="0.25">
      <c r="B27" s="6" t="s">
        <v>214</v>
      </c>
      <c r="C27" s="29">
        <v>6</v>
      </c>
      <c r="D27" s="29">
        <v>5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6</v>
      </c>
      <c r="N27" s="29">
        <v>5</v>
      </c>
      <c r="O27" s="29">
        <v>0</v>
      </c>
      <c r="P27" s="29">
        <v>0</v>
      </c>
      <c r="Q27" s="29">
        <v>1</v>
      </c>
    </row>
    <row r="28" spans="2:17" ht="20.100000000000001" customHeight="1" thickBot="1" x14ac:dyDescent="0.25">
      <c r="B28" s="4" t="s">
        <v>215</v>
      </c>
      <c r="C28" s="29">
        <v>40</v>
      </c>
      <c r="D28" s="29">
        <v>19</v>
      </c>
      <c r="E28" s="29">
        <v>21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40</v>
      </c>
      <c r="N28" s="29">
        <v>19</v>
      </c>
      <c r="O28" s="29">
        <v>21</v>
      </c>
      <c r="P28" s="29">
        <v>0</v>
      </c>
      <c r="Q28" s="29">
        <v>0</v>
      </c>
    </row>
    <row r="29" spans="2:17" ht="20.100000000000001" customHeight="1" thickBot="1" x14ac:dyDescent="0.25">
      <c r="B29" s="4" t="s">
        <v>216</v>
      </c>
      <c r="C29" s="28">
        <v>52</v>
      </c>
      <c r="D29" s="28">
        <v>29</v>
      </c>
      <c r="E29" s="28">
        <v>20</v>
      </c>
      <c r="F29" s="28">
        <v>0</v>
      </c>
      <c r="G29" s="28">
        <v>3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52</v>
      </c>
      <c r="N29" s="28">
        <v>29</v>
      </c>
      <c r="O29" s="28">
        <v>20</v>
      </c>
      <c r="P29" s="28">
        <v>0</v>
      </c>
      <c r="Q29" s="28">
        <v>3</v>
      </c>
    </row>
    <row r="30" spans="2:17" ht="20.100000000000001" customHeight="1" thickBot="1" x14ac:dyDescent="0.25">
      <c r="B30" s="4" t="s">
        <v>217</v>
      </c>
      <c r="C30" s="19">
        <v>25</v>
      </c>
      <c r="D30" s="19">
        <v>10</v>
      </c>
      <c r="E30" s="19">
        <v>15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25</v>
      </c>
      <c r="N30" s="19">
        <v>10</v>
      </c>
      <c r="O30" s="19">
        <v>15</v>
      </c>
      <c r="P30" s="19">
        <v>0</v>
      </c>
      <c r="Q30" s="19">
        <v>0</v>
      </c>
    </row>
    <row r="31" spans="2:17" ht="20.100000000000001" customHeight="1" thickBot="1" x14ac:dyDescent="0.25">
      <c r="B31" s="4" t="s">
        <v>218</v>
      </c>
      <c r="C31" s="19">
        <v>20</v>
      </c>
      <c r="D31" s="19">
        <v>10</v>
      </c>
      <c r="E31" s="19">
        <v>1</v>
      </c>
      <c r="F31" s="19">
        <v>7</v>
      </c>
      <c r="G31" s="19">
        <v>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20</v>
      </c>
      <c r="N31" s="19">
        <v>10</v>
      </c>
      <c r="O31" s="19">
        <v>1</v>
      </c>
      <c r="P31" s="19">
        <v>7</v>
      </c>
      <c r="Q31" s="19">
        <v>2</v>
      </c>
    </row>
    <row r="32" spans="2:17" ht="20.100000000000001" customHeight="1" thickBot="1" x14ac:dyDescent="0.25">
      <c r="B32" s="4" t="s">
        <v>219</v>
      </c>
      <c r="C32" s="19">
        <v>51</v>
      </c>
      <c r="D32" s="19">
        <v>14</v>
      </c>
      <c r="E32" s="19">
        <v>36</v>
      </c>
      <c r="F32" s="19">
        <v>0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51</v>
      </c>
      <c r="N32" s="19">
        <v>14</v>
      </c>
      <c r="O32" s="19">
        <v>36</v>
      </c>
      <c r="P32" s="19">
        <v>0</v>
      </c>
      <c r="Q32" s="19">
        <v>1</v>
      </c>
    </row>
    <row r="33" spans="2:17" ht="20.100000000000001" customHeight="1" thickBot="1" x14ac:dyDescent="0.25">
      <c r="B33" s="4" t="s">
        <v>220</v>
      </c>
      <c r="C33" s="19">
        <v>12</v>
      </c>
      <c r="D33" s="19">
        <v>6</v>
      </c>
      <c r="E33" s="19">
        <v>6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12</v>
      </c>
      <c r="N33" s="19">
        <v>6</v>
      </c>
      <c r="O33" s="19">
        <v>6</v>
      </c>
      <c r="P33" s="19">
        <v>0</v>
      </c>
      <c r="Q33" s="19">
        <v>0</v>
      </c>
    </row>
    <row r="34" spans="2:17" ht="20.100000000000001" customHeight="1" thickBot="1" x14ac:dyDescent="0.25">
      <c r="B34" s="4" t="s">
        <v>221</v>
      </c>
      <c r="C34" s="19">
        <v>25</v>
      </c>
      <c r="D34" s="19">
        <v>17</v>
      </c>
      <c r="E34" s="19">
        <v>0</v>
      </c>
      <c r="F34" s="19">
        <v>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25</v>
      </c>
      <c r="N34" s="19">
        <v>17</v>
      </c>
      <c r="O34" s="19">
        <v>0</v>
      </c>
      <c r="P34" s="19">
        <v>8</v>
      </c>
      <c r="Q34" s="19">
        <v>0</v>
      </c>
    </row>
    <row r="35" spans="2:17" ht="20.100000000000001" customHeight="1" thickBot="1" x14ac:dyDescent="0.25">
      <c r="B35" s="4" t="s">
        <v>222</v>
      </c>
      <c r="C35" s="19">
        <v>11</v>
      </c>
      <c r="D35" s="19">
        <v>3</v>
      </c>
      <c r="E35" s="19">
        <v>8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11</v>
      </c>
      <c r="N35" s="19">
        <v>3</v>
      </c>
      <c r="O35" s="19">
        <v>8</v>
      </c>
      <c r="P35" s="19">
        <v>0</v>
      </c>
      <c r="Q35" s="19">
        <v>0</v>
      </c>
    </row>
    <row r="36" spans="2:17" ht="20.100000000000001" customHeight="1" thickBot="1" x14ac:dyDescent="0.25">
      <c r="B36" s="4" t="s">
        <v>223</v>
      </c>
      <c r="C36" s="19">
        <v>32</v>
      </c>
      <c r="D36" s="19">
        <v>24</v>
      </c>
      <c r="E36" s="19">
        <v>3</v>
      </c>
      <c r="F36" s="19">
        <v>5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32</v>
      </c>
      <c r="N36" s="19">
        <v>24</v>
      </c>
      <c r="O36" s="19">
        <v>3</v>
      </c>
      <c r="P36" s="19">
        <v>5</v>
      </c>
      <c r="Q36" s="19">
        <v>0</v>
      </c>
    </row>
    <row r="37" spans="2:17" ht="20.100000000000001" customHeight="1" thickBot="1" x14ac:dyDescent="0.25">
      <c r="B37" s="4" t="s">
        <v>224</v>
      </c>
      <c r="C37" s="19">
        <v>97</v>
      </c>
      <c r="D37" s="19">
        <v>56</v>
      </c>
      <c r="E37" s="19">
        <v>38</v>
      </c>
      <c r="F37" s="19">
        <v>3</v>
      </c>
      <c r="G37" s="19">
        <v>0</v>
      </c>
      <c r="H37" s="19">
        <v>2</v>
      </c>
      <c r="I37" s="19">
        <v>2</v>
      </c>
      <c r="J37" s="19">
        <v>0</v>
      </c>
      <c r="K37" s="19">
        <v>0</v>
      </c>
      <c r="L37" s="19">
        <v>0</v>
      </c>
      <c r="M37" s="19">
        <v>99</v>
      </c>
      <c r="N37" s="19">
        <v>58</v>
      </c>
      <c r="O37" s="19">
        <v>38</v>
      </c>
      <c r="P37" s="19">
        <v>3</v>
      </c>
      <c r="Q37" s="19">
        <v>0</v>
      </c>
    </row>
    <row r="38" spans="2:17" ht="20.100000000000001" customHeight="1" thickBot="1" x14ac:dyDescent="0.25">
      <c r="B38" s="4" t="s">
        <v>225</v>
      </c>
      <c r="C38" s="19">
        <v>5</v>
      </c>
      <c r="D38" s="19">
        <v>3</v>
      </c>
      <c r="E38" s="19">
        <v>0</v>
      </c>
      <c r="F38" s="19">
        <v>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5</v>
      </c>
      <c r="N38" s="19">
        <v>3</v>
      </c>
      <c r="O38" s="19">
        <v>0</v>
      </c>
      <c r="P38" s="19">
        <v>2</v>
      </c>
      <c r="Q38" s="19">
        <v>0</v>
      </c>
    </row>
    <row r="39" spans="2:17" ht="20.100000000000001" customHeight="1" thickBot="1" x14ac:dyDescent="0.25">
      <c r="B39" s="4" t="s">
        <v>226</v>
      </c>
      <c r="C39" s="19">
        <v>23</v>
      </c>
      <c r="D39" s="19">
        <v>12</v>
      </c>
      <c r="E39" s="19">
        <v>9</v>
      </c>
      <c r="F39" s="19">
        <v>2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23</v>
      </c>
      <c r="N39" s="19">
        <v>12</v>
      </c>
      <c r="O39" s="19">
        <v>9</v>
      </c>
      <c r="P39" s="19">
        <v>2</v>
      </c>
      <c r="Q39" s="19">
        <v>0</v>
      </c>
    </row>
    <row r="40" spans="2:17" ht="20.100000000000001" customHeight="1" thickBot="1" x14ac:dyDescent="0.25">
      <c r="B40" s="4" t="s">
        <v>227</v>
      </c>
      <c r="C40" s="19">
        <v>101</v>
      </c>
      <c r="D40" s="19">
        <v>59</v>
      </c>
      <c r="E40" s="19">
        <v>33</v>
      </c>
      <c r="F40" s="19">
        <v>7</v>
      </c>
      <c r="G40" s="19">
        <v>2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101</v>
      </c>
      <c r="N40" s="19">
        <v>59</v>
      </c>
      <c r="O40" s="19">
        <v>33</v>
      </c>
      <c r="P40" s="19">
        <v>7</v>
      </c>
      <c r="Q40" s="19">
        <v>2</v>
      </c>
    </row>
    <row r="41" spans="2:17" ht="20.100000000000001" customHeight="1" thickBot="1" x14ac:dyDescent="0.25">
      <c r="B41" s="4" t="s">
        <v>228</v>
      </c>
      <c r="C41" s="19">
        <v>413</v>
      </c>
      <c r="D41" s="19">
        <v>188</v>
      </c>
      <c r="E41" s="19">
        <v>166</v>
      </c>
      <c r="F41" s="19">
        <v>33</v>
      </c>
      <c r="G41" s="19">
        <v>26</v>
      </c>
      <c r="H41" s="19">
        <v>8</v>
      </c>
      <c r="I41" s="19">
        <v>6</v>
      </c>
      <c r="J41" s="19">
        <v>1</v>
      </c>
      <c r="K41" s="19">
        <v>1</v>
      </c>
      <c r="L41" s="19">
        <v>0</v>
      </c>
      <c r="M41" s="19">
        <v>421</v>
      </c>
      <c r="N41" s="19">
        <v>194</v>
      </c>
      <c r="O41" s="19">
        <v>167</v>
      </c>
      <c r="P41" s="19">
        <v>34</v>
      </c>
      <c r="Q41" s="19">
        <v>26</v>
      </c>
    </row>
    <row r="42" spans="2:17" ht="20.100000000000001" customHeight="1" thickBot="1" x14ac:dyDescent="0.25">
      <c r="B42" s="4" t="s">
        <v>229</v>
      </c>
      <c r="C42" s="19">
        <v>43</v>
      </c>
      <c r="D42" s="19">
        <v>22</v>
      </c>
      <c r="E42" s="19">
        <v>16</v>
      </c>
      <c r="F42" s="19">
        <v>2</v>
      </c>
      <c r="G42" s="19">
        <v>3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43</v>
      </c>
      <c r="N42" s="19">
        <v>22</v>
      </c>
      <c r="O42" s="19">
        <v>16</v>
      </c>
      <c r="P42" s="19">
        <v>2</v>
      </c>
      <c r="Q42" s="19">
        <v>3</v>
      </c>
    </row>
    <row r="43" spans="2:17" ht="20.100000000000001" customHeight="1" thickBot="1" x14ac:dyDescent="0.25">
      <c r="B43" s="4" t="s">
        <v>230</v>
      </c>
      <c r="C43" s="19">
        <v>113</v>
      </c>
      <c r="D43" s="19">
        <v>57</v>
      </c>
      <c r="E43" s="19">
        <v>47</v>
      </c>
      <c r="F43" s="19">
        <v>7</v>
      </c>
      <c r="G43" s="19">
        <v>2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113</v>
      </c>
      <c r="N43" s="19">
        <v>57</v>
      </c>
      <c r="O43" s="19">
        <v>47</v>
      </c>
      <c r="P43" s="19">
        <v>7</v>
      </c>
      <c r="Q43" s="19">
        <v>2</v>
      </c>
    </row>
    <row r="44" spans="2:17" ht="20.100000000000001" customHeight="1" thickBot="1" x14ac:dyDescent="0.25">
      <c r="B44" s="4" t="s">
        <v>231</v>
      </c>
      <c r="C44" s="19">
        <v>128</v>
      </c>
      <c r="D44" s="19">
        <v>78</v>
      </c>
      <c r="E44" s="19">
        <v>46</v>
      </c>
      <c r="F44" s="19">
        <v>4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128</v>
      </c>
      <c r="N44" s="19">
        <v>78</v>
      </c>
      <c r="O44" s="19">
        <v>46</v>
      </c>
      <c r="P44" s="19">
        <v>4</v>
      </c>
      <c r="Q44" s="19">
        <v>0</v>
      </c>
    </row>
    <row r="45" spans="2:17" ht="20.100000000000001" customHeight="1" thickBot="1" x14ac:dyDescent="0.25">
      <c r="B45" s="4" t="s">
        <v>232</v>
      </c>
      <c r="C45" s="19">
        <v>446</v>
      </c>
      <c r="D45" s="19">
        <v>203</v>
      </c>
      <c r="E45" s="19">
        <v>214</v>
      </c>
      <c r="F45" s="19">
        <v>20</v>
      </c>
      <c r="G45" s="19">
        <v>9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446</v>
      </c>
      <c r="N45" s="19">
        <v>203</v>
      </c>
      <c r="O45" s="19">
        <v>214</v>
      </c>
      <c r="P45" s="19">
        <v>20</v>
      </c>
      <c r="Q45" s="19">
        <v>9</v>
      </c>
    </row>
    <row r="46" spans="2:17" ht="20.100000000000001" customHeight="1" thickBot="1" x14ac:dyDescent="0.25">
      <c r="B46" s="4" t="s">
        <v>233</v>
      </c>
      <c r="C46" s="19">
        <v>144</v>
      </c>
      <c r="D46" s="19">
        <v>86</v>
      </c>
      <c r="E46" s="19">
        <v>54</v>
      </c>
      <c r="F46" s="19">
        <v>2</v>
      </c>
      <c r="G46" s="19">
        <v>2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144</v>
      </c>
      <c r="N46" s="19">
        <v>86</v>
      </c>
      <c r="O46" s="19">
        <v>54</v>
      </c>
      <c r="P46" s="19">
        <v>2</v>
      </c>
      <c r="Q46" s="19">
        <v>2</v>
      </c>
    </row>
    <row r="47" spans="2:17" ht="20.100000000000001" customHeight="1" thickBot="1" x14ac:dyDescent="0.25">
      <c r="B47" s="4" t="s">
        <v>234</v>
      </c>
      <c r="C47" s="19">
        <v>645</v>
      </c>
      <c r="D47" s="19">
        <v>381</v>
      </c>
      <c r="E47" s="19">
        <v>200</v>
      </c>
      <c r="F47" s="19">
        <v>48</v>
      </c>
      <c r="G47" s="19">
        <v>16</v>
      </c>
      <c r="H47" s="19">
        <v>1</v>
      </c>
      <c r="I47" s="19">
        <v>1</v>
      </c>
      <c r="J47" s="19">
        <v>0</v>
      </c>
      <c r="K47" s="19">
        <v>0</v>
      </c>
      <c r="L47" s="19">
        <v>0</v>
      </c>
      <c r="M47" s="19">
        <v>646</v>
      </c>
      <c r="N47" s="19">
        <v>382</v>
      </c>
      <c r="O47" s="19">
        <v>200</v>
      </c>
      <c r="P47" s="19">
        <v>48</v>
      </c>
      <c r="Q47" s="19">
        <v>16</v>
      </c>
    </row>
    <row r="48" spans="2:17" ht="20.100000000000001" customHeight="1" thickBot="1" x14ac:dyDescent="0.25">
      <c r="B48" s="4" t="s">
        <v>235</v>
      </c>
      <c r="C48" s="19">
        <v>87</v>
      </c>
      <c r="D48" s="19">
        <v>83</v>
      </c>
      <c r="E48" s="19">
        <v>4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87</v>
      </c>
      <c r="N48" s="19">
        <v>83</v>
      </c>
      <c r="O48" s="19">
        <v>4</v>
      </c>
      <c r="P48" s="19">
        <v>0</v>
      </c>
      <c r="Q48" s="19">
        <v>0</v>
      </c>
    </row>
    <row r="49" spans="2:17" ht="20.100000000000001" customHeight="1" thickBot="1" x14ac:dyDescent="0.25">
      <c r="B49" s="4" t="s">
        <v>236</v>
      </c>
      <c r="C49" s="19">
        <v>52</v>
      </c>
      <c r="D49" s="19">
        <v>39</v>
      </c>
      <c r="E49" s="19">
        <v>10</v>
      </c>
      <c r="F49" s="19">
        <v>3</v>
      </c>
      <c r="G49" s="19">
        <v>0</v>
      </c>
      <c r="H49" s="19">
        <v>5</v>
      </c>
      <c r="I49" s="19">
        <v>5</v>
      </c>
      <c r="J49" s="19">
        <v>0</v>
      </c>
      <c r="K49" s="19">
        <v>0</v>
      </c>
      <c r="L49" s="19">
        <v>0</v>
      </c>
      <c r="M49" s="19">
        <v>57</v>
      </c>
      <c r="N49" s="19">
        <v>44</v>
      </c>
      <c r="O49" s="19">
        <v>10</v>
      </c>
      <c r="P49" s="19">
        <v>3</v>
      </c>
      <c r="Q49" s="19">
        <v>0</v>
      </c>
    </row>
    <row r="50" spans="2:17" ht="20.100000000000001" customHeight="1" thickBot="1" x14ac:dyDescent="0.25">
      <c r="B50" s="4" t="s">
        <v>237</v>
      </c>
      <c r="C50" s="19">
        <v>121</v>
      </c>
      <c r="D50" s="19">
        <v>74</v>
      </c>
      <c r="E50" s="19">
        <v>38</v>
      </c>
      <c r="F50" s="19">
        <v>7</v>
      </c>
      <c r="G50" s="19">
        <v>2</v>
      </c>
      <c r="H50" s="19">
        <v>1</v>
      </c>
      <c r="I50" s="19">
        <v>0</v>
      </c>
      <c r="J50" s="19">
        <v>1</v>
      </c>
      <c r="K50" s="19">
        <v>0</v>
      </c>
      <c r="L50" s="19">
        <v>0</v>
      </c>
      <c r="M50" s="19">
        <v>122</v>
      </c>
      <c r="N50" s="19">
        <v>74</v>
      </c>
      <c r="O50" s="19">
        <v>39</v>
      </c>
      <c r="P50" s="19">
        <v>7</v>
      </c>
      <c r="Q50" s="19">
        <v>2</v>
      </c>
    </row>
    <row r="51" spans="2:17" ht="20.100000000000001" customHeight="1" thickBot="1" x14ac:dyDescent="0.25">
      <c r="B51" s="4" t="s">
        <v>238</v>
      </c>
      <c r="C51" s="19">
        <v>26</v>
      </c>
      <c r="D51" s="19">
        <v>16</v>
      </c>
      <c r="E51" s="19">
        <v>9</v>
      </c>
      <c r="F51" s="19">
        <v>1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26</v>
      </c>
      <c r="N51" s="19">
        <v>16</v>
      </c>
      <c r="O51" s="19">
        <v>9</v>
      </c>
      <c r="P51" s="19">
        <v>1</v>
      </c>
      <c r="Q51" s="19">
        <v>0</v>
      </c>
    </row>
    <row r="52" spans="2:17" ht="20.100000000000001" customHeight="1" thickBot="1" x14ac:dyDescent="0.25">
      <c r="B52" s="4" t="s">
        <v>239</v>
      </c>
      <c r="C52" s="19">
        <v>38</v>
      </c>
      <c r="D52" s="19">
        <v>20</v>
      </c>
      <c r="E52" s="19">
        <v>11</v>
      </c>
      <c r="F52" s="19">
        <v>6</v>
      </c>
      <c r="G52" s="19">
        <v>1</v>
      </c>
      <c r="H52" s="19">
        <v>1</v>
      </c>
      <c r="I52" s="19">
        <v>0</v>
      </c>
      <c r="J52" s="19">
        <v>1</v>
      </c>
      <c r="K52" s="19">
        <v>0</v>
      </c>
      <c r="L52" s="19">
        <v>0</v>
      </c>
      <c r="M52" s="19">
        <v>39</v>
      </c>
      <c r="N52" s="19">
        <v>20</v>
      </c>
      <c r="O52" s="19">
        <v>12</v>
      </c>
      <c r="P52" s="19">
        <v>6</v>
      </c>
      <c r="Q52" s="19">
        <v>1</v>
      </c>
    </row>
    <row r="53" spans="2:17" ht="20.100000000000001" customHeight="1" thickBot="1" x14ac:dyDescent="0.25">
      <c r="B53" s="4" t="s">
        <v>240</v>
      </c>
      <c r="C53" s="19">
        <v>119</v>
      </c>
      <c r="D53" s="19">
        <v>92</v>
      </c>
      <c r="E53" s="19">
        <v>18</v>
      </c>
      <c r="F53" s="19">
        <v>8</v>
      </c>
      <c r="G53" s="19">
        <v>1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119</v>
      </c>
      <c r="N53" s="19">
        <v>92</v>
      </c>
      <c r="O53" s="19">
        <v>18</v>
      </c>
      <c r="P53" s="19">
        <v>8</v>
      </c>
      <c r="Q53" s="19">
        <v>1</v>
      </c>
    </row>
    <row r="54" spans="2:17" ht="20.100000000000001" customHeight="1" thickBot="1" x14ac:dyDescent="0.25">
      <c r="B54" s="4" t="s">
        <v>241</v>
      </c>
      <c r="C54" s="19">
        <v>298</v>
      </c>
      <c r="D54" s="19">
        <v>145</v>
      </c>
      <c r="E54" s="19">
        <v>87</v>
      </c>
      <c r="F54" s="19">
        <v>46</v>
      </c>
      <c r="G54" s="19">
        <v>20</v>
      </c>
      <c r="H54" s="19">
        <v>1</v>
      </c>
      <c r="I54" s="19">
        <v>0</v>
      </c>
      <c r="J54" s="19">
        <v>1</v>
      </c>
      <c r="K54" s="19">
        <v>0</v>
      </c>
      <c r="L54" s="19">
        <v>0</v>
      </c>
      <c r="M54" s="19">
        <v>299</v>
      </c>
      <c r="N54" s="19">
        <v>145</v>
      </c>
      <c r="O54" s="19">
        <v>88</v>
      </c>
      <c r="P54" s="19">
        <v>46</v>
      </c>
      <c r="Q54" s="19">
        <v>20</v>
      </c>
    </row>
    <row r="55" spans="2:17" ht="20.100000000000001" customHeight="1" thickBot="1" x14ac:dyDescent="0.25">
      <c r="B55" s="4" t="s">
        <v>242</v>
      </c>
      <c r="C55" s="19">
        <v>493</v>
      </c>
      <c r="D55" s="19">
        <v>323</v>
      </c>
      <c r="E55" s="19">
        <v>158</v>
      </c>
      <c r="F55" s="19">
        <v>10</v>
      </c>
      <c r="G55" s="19">
        <v>2</v>
      </c>
      <c r="H55" s="19">
        <v>8</v>
      </c>
      <c r="I55" s="19">
        <v>6</v>
      </c>
      <c r="J55" s="19">
        <v>2</v>
      </c>
      <c r="K55" s="19">
        <v>0</v>
      </c>
      <c r="L55" s="19">
        <v>0</v>
      </c>
      <c r="M55" s="19">
        <v>501</v>
      </c>
      <c r="N55" s="19">
        <v>329</v>
      </c>
      <c r="O55" s="19">
        <v>160</v>
      </c>
      <c r="P55" s="19">
        <v>10</v>
      </c>
      <c r="Q55" s="19">
        <v>2</v>
      </c>
    </row>
    <row r="56" spans="2:17" ht="20.100000000000001" customHeight="1" thickBot="1" x14ac:dyDescent="0.25">
      <c r="B56" s="4" t="s">
        <v>243</v>
      </c>
      <c r="C56" s="19">
        <v>107</v>
      </c>
      <c r="D56" s="19">
        <v>38</v>
      </c>
      <c r="E56" s="19">
        <v>65</v>
      </c>
      <c r="F56" s="19">
        <v>3</v>
      </c>
      <c r="G56" s="19">
        <v>1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107</v>
      </c>
      <c r="N56" s="19">
        <v>38</v>
      </c>
      <c r="O56" s="19">
        <v>65</v>
      </c>
      <c r="P56" s="19">
        <v>3</v>
      </c>
      <c r="Q56" s="19">
        <v>1</v>
      </c>
    </row>
    <row r="57" spans="2:17" ht="20.100000000000001" customHeight="1" thickBot="1" x14ac:dyDescent="0.25">
      <c r="B57" s="4" t="s">
        <v>244</v>
      </c>
      <c r="C57" s="19">
        <v>67</v>
      </c>
      <c r="D57" s="19">
        <v>17</v>
      </c>
      <c r="E57" s="19">
        <v>50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67</v>
      </c>
      <c r="N57" s="19">
        <v>17</v>
      </c>
      <c r="O57" s="19">
        <v>50</v>
      </c>
      <c r="P57" s="19">
        <v>0</v>
      </c>
      <c r="Q57" s="19">
        <v>0</v>
      </c>
    </row>
    <row r="58" spans="2:17" ht="20.100000000000001" customHeight="1" thickBot="1" x14ac:dyDescent="0.25">
      <c r="B58" s="4" t="s">
        <v>270</v>
      </c>
      <c r="C58" s="19">
        <v>116</v>
      </c>
      <c r="D58" s="19">
        <v>47</v>
      </c>
      <c r="E58" s="19">
        <v>68</v>
      </c>
      <c r="F58" s="19">
        <v>1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116</v>
      </c>
      <c r="N58" s="19">
        <v>47</v>
      </c>
      <c r="O58" s="19">
        <v>68</v>
      </c>
      <c r="P58" s="19">
        <v>1</v>
      </c>
      <c r="Q58" s="19">
        <v>0</v>
      </c>
    </row>
    <row r="59" spans="2:17" ht="20.100000000000001" customHeight="1" thickBot="1" x14ac:dyDescent="0.25">
      <c r="B59" s="4" t="s">
        <v>246</v>
      </c>
      <c r="C59" s="19">
        <v>158</v>
      </c>
      <c r="D59" s="19">
        <v>76</v>
      </c>
      <c r="E59" s="19">
        <v>73</v>
      </c>
      <c r="F59" s="19">
        <v>6</v>
      </c>
      <c r="G59" s="19">
        <v>3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158</v>
      </c>
      <c r="N59" s="19">
        <v>76</v>
      </c>
      <c r="O59" s="19">
        <v>73</v>
      </c>
      <c r="P59" s="19">
        <v>6</v>
      </c>
      <c r="Q59" s="19">
        <v>3</v>
      </c>
    </row>
    <row r="60" spans="2:17" ht="20.100000000000001" customHeight="1" thickBot="1" x14ac:dyDescent="0.25">
      <c r="B60" s="4" t="s">
        <v>247</v>
      </c>
      <c r="C60" s="19">
        <v>69</v>
      </c>
      <c r="D60" s="19">
        <v>34</v>
      </c>
      <c r="E60" s="19">
        <v>35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69</v>
      </c>
      <c r="N60" s="19">
        <v>34</v>
      </c>
      <c r="O60" s="19">
        <v>35</v>
      </c>
      <c r="P60" s="19">
        <v>0</v>
      </c>
      <c r="Q60" s="19">
        <v>0</v>
      </c>
    </row>
    <row r="61" spans="2:17" ht="20.100000000000001" customHeight="1" thickBot="1" x14ac:dyDescent="0.25">
      <c r="B61" s="7" t="s">
        <v>22</v>
      </c>
      <c r="C61" s="9">
        <f>SUM(C11:C60)</f>
        <v>7346</v>
      </c>
      <c r="D61" s="9">
        <f t="shared" ref="D61:Q61" si="0">SUM(D11:D60)</f>
        <v>4341</v>
      </c>
      <c r="E61" s="9">
        <f t="shared" si="0"/>
        <v>2393</v>
      </c>
      <c r="F61" s="9">
        <f t="shared" si="0"/>
        <v>460</v>
      </c>
      <c r="G61" s="9">
        <f t="shared" si="0"/>
        <v>152</v>
      </c>
      <c r="H61" s="9">
        <f t="shared" si="0"/>
        <v>35</v>
      </c>
      <c r="I61" s="9">
        <f t="shared" si="0"/>
        <v>23</v>
      </c>
      <c r="J61" s="9">
        <f t="shared" si="0"/>
        <v>11</v>
      </c>
      <c r="K61" s="9">
        <f t="shared" si="0"/>
        <v>1</v>
      </c>
      <c r="L61" s="9">
        <f t="shared" si="0"/>
        <v>0</v>
      </c>
      <c r="M61" s="9">
        <f t="shared" si="0"/>
        <v>7381</v>
      </c>
      <c r="N61" s="9">
        <f t="shared" si="0"/>
        <v>4364</v>
      </c>
      <c r="O61" s="9">
        <f t="shared" si="0"/>
        <v>2404</v>
      </c>
      <c r="P61" s="9">
        <f t="shared" si="0"/>
        <v>461</v>
      </c>
      <c r="Q61" s="9">
        <f t="shared" si="0"/>
        <v>152</v>
      </c>
    </row>
    <row r="62" spans="2:17" x14ac:dyDescent="0.2">
      <c r="C62" s="4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36"/>
    <col min="8" max="8" width="11" style="37"/>
    <col min="9" max="9" width="11" style="36"/>
    <col min="19" max="19" width="12.625" customWidth="1"/>
  </cols>
  <sheetData>
    <row r="9" spans="2:8" ht="78" customHeight="1" x14ac:dyDescent="0.2">
      <c r="B9" s="24"/>
      <c r="C9" s="21" t="s">
        <v>120</v>
      </c>
      <c r="D9" s="21" t="s">
        <v>121</v>
      </c>
      <c r="E9" s="25" t="s">
        <v>122</v>
      </c>
    </row>
    <row r="10" spans="2:8" ht="20.100000000000001" customHeight="1" thickBot="1" x14ac:dyDescent="0.25">
      <c r="B10" s="3" t="s">
        <v>198</v>
      </c>
      <c r="C10" s="35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0.96855345911949686</v>
      </c>
      <c r="D10" s="39">
        <f>IF(AND('Personas Enjuiciadas'!N11+'Personas Enjuiciadas'!P11&gt;0),('Personas Enjuiciadas'!D11+'Personas Enjuiciadas'!I11)/('Personas Enjuiciadas'!N11+'Personas Enjuiciadas'!P11),"-")</f>
        <v>0.97101449275362317</v>
      </c>
      <c r="E10" s="39">
        <f>IF(AND('Personas Enjuiciadas'!O11+'Personas Enjuiciadas'!Q11&gt;0),('Personas Enjuiciadas'!E11+'Personas Enjuiciadas'!J11)/('Personas Enjuiciadas'!O11+'Personas Enjuiciadas'!Q11),"-")</f>
        <v>0.96666666666666667</v>
      </c>
      <c r="H10" s="38"/>
    </row>
    <row r="11" spans="2:8" ht="20.100000000000001" customHeight="1" thickBot="1" x14ac:dyDescent="0.25">
      <c r="B11" s="4" t="s">
        <v>199</v>
      </c>
      <c r="C11" s="35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0.88790560471976399</v>
      </c>
      <c r="D11" s="39">
        <f>IF(AND('Personas Enjuiciadas'!N12+'Personas Enjuiciadas'!P12&gt;0),('Personas Enjuiciadas'!D12+'Personas Enjuiciadas'!I12)/('Personas Enjuiciadas'!N12+'Personas Enjuiciadas'!P12),"-")</f>
        <v>0.88316151202749138</v>
      </c>
      <c r="E11" s="39">
        <f>IF(AND('Personas Enjuiciadas'!O12+'Personas Enjuiciadas'!Q12&gt;0),('Personas Enjuiciadas'!E12+'Personas Enjuiciadas'!J12)/('Personas Enjuiciadas'!O12+'Personas Enjuiciadas'!Q12),"-")</f>
        <v>0.91666666666666663</v>
      </c>
      <c r="H11" s="38"/>
    </row>
    <row r="12" spans="2:8" ht="20.100000000000001" customHeight="1" thickBot="1" x14ac:dyDescent="0.25">
      <c r="B12" s="4" t="s">
        <v>200</v>
      </c>
      <c r="C12" s="35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0.95882352941176474</v>
      </c>
      <c r="D12" s="39">
        <f>IF(AND('Personas Enjuiciadas'!N13+'Personas Enjuiciadas'!P13&gt;0),('Personas Enjuiciadas'!D13+'Personas Enjuiciadas'!I13)/('Personas Enjuiciadas'!N13+'Personas Enjuiciadas'!P13),"-")</f>
        <v>0.95138888888888884</v>
      </c>
      <c r="E12" s="39">
        <f>IF(AND('Personas Enjuiciadas'!O13+'Personas Enjuiciadas'!Q13&gt;0),('Personas Enjuiciadas'!E13+'Personas Enjuiciadas'!J13)/('Personas Enjuiciadas'!O13+'Personas Enjuiciadas'!Q13),"-")</f>
        <v>1</v>
      </c>
      <c r="H12" s="38"/>
    </row>
    <row r="13" spans="2:8" ht="20.100000000000001" customHeight="1" thickBot="1" x14ac:dyDescent="0.25">
      <c r="B13" s="4" t="s">
        <v>201</v>
      </c>
      <c r="C13" s="35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0.92542372881355928</v>
      </c>
      <c r="D13" s="39">
        <f>IF(AND('Personas Enjuiciadas'!N14+'Personas Enjuiciadas'!P14&gt;0),('Personas Enjuiciadas'!D14+'Personas Enjuiciadas'!I14)/('Personas Enjuiciadas'!N14+'Personas Enjuiciadas'!P14),"-")</f>
        <v>0.91769547325102885</v>
      </c>
      <c r="E13" s="39">
        <f>IF(AND('Personas Enjuiciadas'!O14+'Personas Enjuiciadas'!Q14&gt;0),('Personas Enjuiciadas'!E14+'Personas Enjuiciadas'!J14)/('Personas Enjuiciadas'!O14+'Personas Enjuiciadas'!Q14),"-")</f>
        <v>0.96153846153846156</v>
      </c>
      <c r="H13" s="38"/>
    </row>
    <row r="14" spans="2:8" ht="20.100000000000001" customHeight="1" thickBot="1" x14ac:dyDescent="0.25">
      <c r="B14" s="4" t="s">
        <v>202</v>
      </c>
      <c r="C14" s="35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0.94017094017094016</v>
      </c>
      <c r="D14" s="39">
        <f>IF(AND('Personas Enjuiciadas'!N15+'Personas Enjuiciadas'!P15&gt;0),('Personas Enjuiciadas'!D15+'Personas Enjuiciadas'!I15)/('Personas Enjuiciadas'!N15+'Personas Enjuiciadas'!P15),"-")</f>
        <v>0.93333333333333335</v>
      </c>
      <c r="E14" s="39">
        <f>IF(AND('Personas Enjuiciadas'!O15+'Personas Enjuiciadas'!Q15&gt;0),('Personas Enjuiciadas'!E15+'Personas Enjuiciadas'!J15)/('Personas Enjuiciadas'!O15+'Personas Enjuiciadas'!Q15),"-")</f>
        <v>0.96296296296296291</v>
      </c>
      <c r="H14" s="38"/>
    </row>
    <row r="15" spans="2:8" ht="20.100000000000001" customHeight="1" thickBot="1" x14ac:dyDescent="0.25">
      <c r="B15" s="4" t="s">
        <v>203</v>
      </c>
      <c r="C15" s="35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0.92307692307692313</v>
      </c>
      <c r="D15" s="39">
        <f>IF(AND('Personas Enjuiciadas'!N16+'Personas Enjuiciadas'!P16&gt;0),('Personas Enjuiciadas'!D16+'Personas Enjuiciadas'!I16)/('Personas Enjuiciadas'!N16+'Personas Enjuiciadas'!P16),"-")</f>
        <v>0.93055555555555558</v>
      </c>
      <c r="E15" s="39">
        <f>IF(AND('Personas Enjuiciadas'!O16+'Personas Enjuiciadas'!Q16&gt;0),('Personas Enjuiciadas'!E16+'Personas Enjuiciadas'!J16)/('Personas Enjuiciadas'!O16+'Personas Enjuiciadas'!Q16),"-")</f>
        <v>0.83333333333333337</v>
      </c>
      <c r="H15" s="38"/>
    </row>
    <row r="16" spans="2:8" ht="20.100000000000001" customHeight="1" thickBot="1" x14ac:dyDescent="0.25">
      <c r="B16" s="4" t="s">
        <v>204</v>
      </c>
      <c r="C16" s="35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0.83032490974729245</v>
      </c>
      <c r="D16" s="39">
        <f>IF(AND('Personas Enjuiciadas'!N17+'Personas Enjuiciadas'!P17&gt;0),('Personas Enjuiciadas'!D17+'Personas Enjuiciadas'!I17)/('Personas Enjuiciadas'!N17+'Personas Enjuiciadas'!P17),"-")</f>
        <v>0.8342857142857143</v>
      </c>
      <c r="E16" s="39">
        <f>IF(AND('Personas Enjuiciadas'!O17+'Personas Enjuiciadas'!Q17&gt;0),('Personas Enjuiciadas'!E17+'Personas Enjuiciadas'!J17)/('Personas Enjuiciadas'!O17+'Personas Enjuiciadas'!Q17),"-")</f>
        <v>0.82352941176470584</v>
      </c>
      <c r="H16" s="38"/>
    </row>
    <row r="17" spans="2:8" ht="20.100000000000001" customHeight="1" thickBot="1" x14ac:dyDescent="0.25">
      <c r="B17" s="4" t="s">
        <v>205</v>
      </c>
      <c r="C17" s="35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0.78378378378378377</v>
      </c>
      <c r="D17" s="39">
        <f>IF(AND('Personas Enjuiciadas'!N18+'Personas Enjuiciadas'!P18&gt;0),('Personas Enjuiciadas'!D18+'Personas Enjuiciadas'!I18)/('Personas Enjuiciadas'!N18+'Personas Enjuiciadas'!P18),"-")</f>
        <v>0.78260869565217395</v>
      </c>
      <c r="E17" s="39">
        <f>IF(AND('Personas Enjuiciadas'!O18+'Personas Enjuiciadas'!Q18&gt;0),('Personas Enjuiciadas'!E18+'Personas Enjuiciadas'!J18)/('Personas Enjuiciadas'!O18+'Personas Enjuiciadas'!Q18),"-")</f>
        <v>0.7931034482758621</v>
      </c>
      <c r="H17" s="38"/>
    </row>
    <row r="18" spans="2:8" ht="20.100000000000001" customHeight="1" thickBot="1" x14ac:dyDescent="0.25">
      <c r="B18" s="4" t="s">
        <v>206</v>
      </c>
      <c r="C18" s="35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1</v>
      </c>
      <c r="D18" s="39">
        <f>IF(AND('Personas Enjuiciadas'!N19+'Personas Enjuiciadas'!P19&gt;0),('Personas Enjuiciadas'!D19+'Personas Enjuiciadas'!I19)/('Personas Enjuiciadas'!N19+'Personas Enjuiciadas'!P19),"-")</f>
        <v>1</v>
      </c>
      <c r="E18" s="39">
        <f>IF(AND('Personas Enjuiciadas'!O19+'Personas Enjuiciadas'!Q19&gt;0),('Personas Enjuiciadas'!E19+'Personas Enjuiciadas'!J19)/('Personas Enjuiciadas'!O19+'Personas Enjuiciadas'!Q19),"-")</f>
        <v>1</v>
      </c>
      <c r="H18" s="38"/>
    </row>
    <row r="19" spans="2:8" ht="20.100000000000001" customHeight="1" thickBot="1" x14ac:dyDescent="0.25">
      <c r="B19" s="4" t="s">
        <v>207</v>
      </c>
      <c r="C19" s="35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1</v>
      </c>
      <c r="D19" s="39">
        <f>IF(AND('Personas Enjuiciadas'!N20+'Personas Enjuiciadas'!P20&gt;0),('Personas Enjuiciadas'!D20+'Personas Enjuiciadas'!I20)/('Personas Enjuiciadas'!N20+'Personas Enjuiciadas'!P20),"-")</f>
        <v>1</v>
      </c>
      <c r="E19" s="39">
        <f>IF(AND('Personas Enjuiciadas'!O20+'Personas Enjuiciadas'!Q20&gt;0),('Personas Enjuiciadas'!E20+'Personas Enjuiciadas'!J20)/('Personas Enjuiciadas'!O20+'Personas Enjuiciadas'!Q20),"-")</f>
        <v>1</v>
      </c>
      <c r="H19" s="38"/>
    </row>
    <row r="20" spans="2:8" ht="20.100000000000001" customHeight="1" thickBot="1" x14ac:dyDescent="0.25">
      <c r="B20" s="4" t="s">
        <v>208</v>
      </c>
      <c r="C20" s="35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0.94339622641509435</v>
      </c>
      <c r="D20" s="39">
        <f>IF(AND('Personas Enjuiciadas'!N21+'Personas Enjuiciadas'!P21&gt;0),('Personas Enjuiciadas'!D21+'Personas Enjuiciadas'!I21)/('Personas Enjuiciadas'!N21+'Personas Enjuiciadas'!P21),"-")</f>
        <v>0.94444444444444442</v>
      </c>
      <c r="E20" s="39">
        <f>IF(AND('Personas Enjuiciadas'!O21+'Personas Enjuiciadas'!Q21&gt;0),('Personas Enjuiciadas'!E21+'Personas Enjuiciadas'!J21)/('Personas Enjuiciadas'!O21+'Personas Enjuiciadas'!Q21),"-")</f>
        <v>0.94252873563218387</v>
      </c>
      <c r="H20" s="38"/>
    </row>
    <row r="21" spans="2:8" ht="20.100000000000001" customHeight="1" thickBot="1" x14ac:dyDescent="0.25">
      <c r="B21" s="4" t="s">
        <v>209</v>
      </c>
      <c r="C21" s="35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0.94630872483221473</v>
      </c>
      <c r="D21" s="39">
        <f>IF(AND('Personas Enjuiciadas'!N22+'Personas Enjuiciadas'!P22&gt;0),('Personas Enjuiciadas'!D22+'Personas Enjuiciadas'!I22)/('Personas Enjuiciadas'!N22+'Personas Enjuiciadas'!P22),"-")</f>
        <v>0.93103448275862066</v>
      </c>
      <c r="E21" s="39">
        <f>IF(AND('Personas Enjuiciadas'!O22+'Personas Enjuiciadas'!Q22&gt;0),('Personas Enjuiciadas'!E22+'Personas Enjuiciadas'!J22)/('Personas Enjuiciadas'!O22+'Personas Enjuiciadas'!Q22),"-")</f>
        <v>1</v>
      </c>
      <c r="H21" s="38"/>
    </row>
    <row r="22" spans="2:8" ht="20.100000000000001" customHeight="1" thickBot="1" x14ac:dyDescent="0.25">
      <c r="B22" s="4" t="s">
        <v>210</v>
      </c>
      <c r="C22" s="35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0.86956521739130432</v>
      </c>
      <c r="D22" s="39">
        <f>IF(AND('Personas Enjuiciadas'!N23+'Personas Enjuiciadas'!P23&gt;0),('Personas Enjuiciadas'!D23+'Personas Enjuiciadas'!I23)/('Personas Enjuiciadas'!N23+'Personas Enjuiciadas'!P23),"-")</f>
        <v>0.84172661870503596</v>
      </c>
      <c r="E22" s="39">
        <f>IF(AND('Personas Enjuiciadas'!O23+'Personas Enjuiciadas'!Q23&gt;0),('Personas Enjuiciadas'!E23+'Personas Enjuiciadas'!J23)/('Personas Enjuiciadas'!O23+'Personas Enjuiciadas'!Q23),"-")</f>
        <v>0.90350877192982459</v>
      </c>
      <c r="H22" s="38"/>
    </row>
    <row r="23" spans="2:8" ht="20.100000000000001" customHeight="1" thickBot="1" x14ac:dyDescent="0.25">
      <c r="B23" s="4" t="s">
        <v>211</v>
      </c>
      <c r="C23" s="35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0.92137592137592139</v>
      </c>
      <c r="D23" s="39">
        <f>IF(AND('Personas Enjuiciadas'!N24+'Personas Enjuiciadas'!P24&gt;0),('Personas Enjuiciadas'!D24+'Personas Enjuiciadas'!I24)/('Personas Enjuiciadas'!N24+'Personas Enjuiciadas'!P24),"-")</f>
        <v>0.90034364261168387</v>
      </c>
      <c r="E23" s="39">
        <f>IF(AND('Personas Enjuiciadas'!O24+'Personas Enjuiciadas'!Q24&gt;0),('Personas Enjuiciadas'!E24+'Personas Enjuiciadas'!J24)/('Personas Enjuiciadas'!O24+'Personas Enjuiciadas'!Q24),"-")</f>
        <v>0.97413793103448276</v>
      </c>
      <c r="H23" s="38"/>
    </row>
    <row r="24" spans="2:8" ht="20.100000000000001" customHeight="1" thickBot="1" x14ac:dyDescent="0.25">
      <c r="B24" s="4" t="s">
        <v>212</v>
      </c>
      <c r="C24" s="35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0.9970326409495549</v>
      </c>
      <c r="D24" s="39">
        <f>IF(AND('Personas Enjuiciadas'!N25+'Personas Enjuiciadas'!P25&gt;0),('Personas Enjuiciadas'!D25+'Personas Enjuiciadas'!I25)/('Personas Enjuiciadas'!N25+'Personas Enjuiciadas'!P25),"-")</f>
        <v>0.99586776859504134</v>
      </c>
      <c r="E24" s="39">
        <f>IF(AND('Personas Enjuiciadas'!O25+'Personas Enjuiciadas'!Q25&gt;0),('Personas Enjuiciadas'!E25+'Personas Enjuiciadas'!J25)/('Personas Enjuiciadas'!O25+'Personas Enjuiciadas'!Q25),"-")</f>
        <v>1</v>
      </c>
      <c r="H24" s="38"/>
    </row>
    <row r="25" spans="2:8" ht="20.100000000000001" customHeight="1" thickBot="1" x14ac:dyDescent="0.25">
      <c r="B25" s="5" t="s">
        <v>213</v>
      </c>
      <c r="C25" s="35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0.97345132743362828</v>
      </c>
      <c r="D25" s="39">
        <f>IF(AND('Personas Enjuiciadas'!N26+'Personas Enjuiciadas'!P26&gt;0),('Personas Enjuiciadas'!D26+'Personas Enjuiciadas'!I26)/('Personas Enjuiciadas'!N26+'Personas Enjuiciadas'!P26),"-")</f>
        <v>0.97297297297297303</v>
      </c>
      <c r="E25" s="39">
        <f>IF(AND('Personas Enjuiciadas'!O26+'Personas Enjuiciadas'!Q26&gt;0),('Personas Enjuiciadas'!E26+'Personas Enjuiciadas'!J26)/('Personas Enjuiciadas'!O26+'Personas Enjuiciadas'!Q26),"-")</f>
        <v>0.97435897435897434</v>
      </c>
      <c r="H25" s="38"/>
    </row>
    <row r="26" spans="2:8" ht="20.100000000000001" customHeight="1" thickBot="1" x14ac:dyDescent="0.25">
      <c r="B26" s="6" t="s">
        <v>214</v>
      </c>
      <c r="C26" s="35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0.83333333333333337</v>
      </c>
      <c r="D26" s="39">
        <f>IF(AND('Personas Enjuiciadas'!N27+'Personas Enjuiciadas'!P27&gt;0),('Personas Enjuiciadas'!D27+'Personas Enjuiciadas'!I27)/('Personas Enjuiciadas'!N27+'Personas Enjuiciadas'!P27),"-")</f>
        <v>1</v>
      </c>
      <c r="E26" s="39">
        <f>IF(AND('Personas Enjuiciadas'!O27+'Personas Enjuiciadas'!Q27&gt;0),('Personas Enjuiciadas'!E27+'Personas Enjuiciadas'!J27)/('Personas Enjuiciadas'!O27+'Personas Enjuiciadas'!Q27),"-")</f>
        <v>0</v>
      </c>
      <c r="H26" s="38"/>
    </row>
    <row r="27" spans="2:8" ht="20.100000000000001" customHeight="1" thickBot="1" x14ac:dyDescent="0.25">
      <c r="B27" s="4" t="s">
        <v>215</v>
      </c>
      <c r="C27" s="35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1</v>
      </c>
      <c r="D27" s="39">
        <f>IF(AND('Personas Enjuiciadas'!N28+'Personas Enjuiciadas'!P28&gt;0),('Personas Enjuiciadas'!D28+'Personas Enjuiciadas'!I28)/('Personas Enjuiciadas'!N28+'Personas Enjuiciadas'!P28),"-")</f>
        <v>1</v>
      </c>
      <c r="E27" s="39">
        <f>IF(AND('Personas Enjuiciadas'!O28+'Personas Enjuiciadas'!Q28&gt;0),('Personas Enjuiciadas'!E28+'Personas Enjuiciadas'!J28)/('Personas Enjuiciadas'!O28+'Personas Enjuiciadas'!Q28),"-")</f>
        <v>1</v>
      </c>
      <c r="H27" s="38"/>
    </row>
    <row r="28" spans="2:8" ht="20.100000000000001" customHeight="1" thickBot="1" x14ac:dyDescent="0.25">
      <c r="B28" s="4" t="s">
        <v>216</v>
      </c>
      <c r="C28" s="35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0.94230769230769229</v>
      </c>
      <c r="D28" s="39">
        <f>IF(AND('Personas Enjuiciadas'!N29+'Personas Enjuiciadas'!P29&gt;0),('Personas Enjuiciadas'!D29+'Personas Enjuiciadas'!I29)/('Personas Enjuiciadas'!N29+'Personas Enjuiciadas'!P29),"-")</f>
        <v>1</v>
      </c>
      <c r="E28" s="39">
        <f>IF(AND('Personas Enjuiciadas'!O29+'Personas Enjuiciadas'!Q29&gt;0),('Personas Enjuiciadas'!E29+'Personas Enjuiciadas'!J29)/('Personas Enjuiciadas'!O29+'Personas Enjuiciadas'!Q29),"-")</f>
        <v>0.86956521739130432</v>
      </c>
      <c r="H28" s="38"/>
    </row>
    <row r="29" spans="2:8" ht="20.100000000000001" customHeight="1" thickBot="1" x14ac:dyDescent="0.25">
      <c r="B29" s="4" t="s">
        <v>217</v>
      </c>
      <c r="C29" s="35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1</v>
      </c>
      <c r="D29" s="39">
        <f>IF(AND('Personas Enjuiciadas'!N30+'Personas Enjuiciadas'!P30&gt;0),('Personas Enjuiciadas'!D30+'Personas Enjuiciadas'!I30)/('Personas Enjuiciadas'!N30+'Personas Enjuiciadas'!P30),"-")</f>
        <v>1</v>
      </c>
      <c r="E29" s="39">
        <f>IF(AND('Personas Enjuiciadas'!O30+'Personas Enjuiciadas'!Q30&gt;0),('Personas Enjuiciadas'!E30+'Personas Enjuiciadas'!J30)/('Personas Enjuiciadas'!O30+'Personas Enjuiciadas'!Q30),"-")</f>
        <v>1</v>
      </c>
      <c r="H29" s="38"/>
    </row>
    <row r="30" spans="2:8" ht="20.100000000000001" customHeight="1" thickBot="1" x14ac:dyDescent="0.25">
      <c r="B30" s="4" t="s">
        <v>218</v>
      </c>
      <c r="C30" s="35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0.55000000000000004</v>
      </c>
      <c r="D30" s="39">
        <f>IF(AND('Personas Enjuiciadas'!N31+'Personas Enjuiciadas'!P31&gt;0),('Personas Enjuiciadas'!D31+'Personas Enjuiciadas'!I31)/('Personas Enjuiciadas'!N31+'Personas Enjuiciadas'!P31),"-")</f>
        <v>0.58823529411764708</v>
      </c>
      <c r="E30" s="39">
        <f>IF(AND('Personas Enjuiciadas'!O31+'Personas Enjuiciadas'!Q31&gt;0),('Personas Enjuiciadas'!E31+'Personas Enjuiciadas'!J31)/('Personas Enjuiciadas'!O31+'Personas Enjuiciadas'!Q31),"-")</f>
        <v>0.33333333333333331</v>
      </c>
      <c r="H30" s="38"/>
    </row>
    <row r="31" spans="2:8" ht="20.100000000000001" customHeight="1" thickBot="1" x14ac:dyDescent="0.25">
      <c r="B31" s="4" t="s">
        <v>219</v>
      </c>
      <c r="C31" s="35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0.98039215686274506</v>
      </c>
      <c r="D31" s="39">
        <f>IF(AND('Personas Enjuiciadas'!N32+'Personas Enjuiciadas'!P32&gt;0),('Personas Enjuiciadas'!D32+'Personas Enjuiciadas'!I32)/('Personas Enjuiciadas'!N32+'Personas Enjuiciadas'!P32),"-")</f>
        <v>1</v>
      </c>
      <c r="E31" s="39">
        <f>IF(AND('Personas Enjuiciadas'!O32+'Personas Enjuiciadas'!Q32&gt;0),('Personas Enjuiciadas'!E32+'Personas Enjuiciadas'!J32)/('Personas Enjuiciadas'!O32+'Personas Enjuiciadas'!Q32),"-")</f>
        <v>0.97297297297297303</v>
      </c>
      <c r="H31" s="38"/>
    </row>
    <row r="32" spans="2:8" ht="20.100000000000001" customHeight="1" thickBot="1" x14ac:dyDescent="0.25">
      <c r="B32" s="4" t="s">
        <v>220</v>
      </c>
      <c r="C32" s="35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39">
        <f>IF(AND('Personas Enjuiciadas'!N33+'Personas Enjuiciadas'!P33&gt;0),('Personas Enjuiciadas'!D33+'Personas Enjuiciadas'!I33)/('Personas Enjuiciadas'!N33+'Personas Enjuiciadas'!P33),"-")</f>
        <v>1</v>
      </c>
      <c r="E32" s="39">
        <f>IF(AND('Personas Enjuiciadas'!O33+'Personas Enjuiciadas'!Q33&gt;0),('Personas Enjuiciadas'!E33+'Personas Enjuiciadas'!J33)/('Personas Enjuiciadas'!O33+'Personas Enjuiciadas'!Q33),"-")</f>
        <v>1</v>
      </c>
      <c r="H32" s="38"/>
    </row>
    <row r="33" spans="2:8" ht="20.100000000000001" customHeight="1" thickBot="1" x14ac:dyDescent="0.25">
      <c r="B33" s="4" t="s">
        <v>221</v>
      </c>
      <c r="C33" s="35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0.68</v>
      </c>
      <c r="D33" s="39">
        <f>IF(AND('Personas Enjuiciadas'!N34+'Personas Enjuiciadas'!P34&gt;0),('Personas Enjuiciadas'!D34+'Personas Enjuiciadas'!I34)/('Personas Enjuiciadas'!N34+'Personas Enjuiciadas'!P34),"-")</f>
        <v>0.68</v>
      </c>
      <c r="E33" s="39" t="str">
        <f>IF(AND('Personas Enjuiciadas'!O34+'Personas Enjuiciadas'!Q34&gt;0),('Personas Enjuiciadas'!E34+'Personas Enjuiciadas'!J34)/('Personas Enjuiciadas'!O34+'Personas Enjuiciadas'!Q34),"-")</f>
        <v>-</v>
      </c>
      <c r="H33" s="38"/>
    </row>
    <row r="34" spans="2:8" ht="20.100000000000001" customHeight="1" thickBot="1" x14ac:dyDescent="0.25">
      <c r="B34" s="4" t="s">
        <v>222</v>
      </c>
      <c r="C34" s="35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1</v>
      </c>
      <c r="D34" s="39">
        <f>IF(AND('Personas Enjuiciadas'!N35+'Personas Enjuiciadas'!P35&gt;0),('Personas Enjuiciadas'!D35+'Personas Enjuiciadas'!I35)/('Personas Enjuiciadas'!N35+'Personas Enjuiciadas'!P35),"-")</f>
        <v>1</v>
      </c>
      <c r="E34" s="39">
        <f>IF(AND('Personas Enjuiciadas'!O35+'Personas Enjuiciadas'!Q35&gt;0),('Personas Enjuiciadas'!E35+'Personas Enjuiciadas'!J35)/('Personas Enjuiciadas'!O35+'Personas Enjuiciadas'!Q35),"-")</f>
        <v>1</v>
      </c>
      <c r="H34" s="38"/>
    </row>
    <row r="35" spans="2:8" ht="20.100000000000001" customHeight="1" thickBot="1" x14ac:dyDescent="0.25">
      <c r="B35" s="4" t="s">
        <v>223</v>
      </c>
      <c r="C35" s="35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0.84375</v>
      </c>
      <c r="D35" s="39">
        <f>IF(AND('Personas Enjuiciadas'!N36+'Personas Enjuiciadas'!P36&gt;0),('Personas Enjuiciadas'!D36+'Personas Enjuiciadas'!I36)/('Personas Enjuiciadas'!N36+'Personas Enjuiciadas'!P36),"-")</f>
        <v>0.82758620689655171</v>
      </c>
      <c r="E35" s="39">
        <f>IF(AND('Personas Enjuiciadas'!O36+'Personas Enjuiciadas'!Q36&gt;0),('Personas Enjuiciadas'!E36+'Personas Enjuiciadas'!J36)/('Personas Enjuiciadas'!O36+'Personas Enjuiciadas'!Q36),"-")</f>
        <v>1</v>
      </c>
      <c r="H35" s="38"/>
    </row>
    <row r="36" spans="2:8" ht="20.100000000000001" customHeight="1" thickBot="1" x14ac:dyDescent="0.25">
      <c r="B36" s="4" t="s">
        <v>224</v>
      </c>
      <c r="C36" s="35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0.96969696969696972</v>
      </c>
      <c r="D36" s="39">
        <f>IF(AND('Personas Enjuiciadas'!N37+'Personas Enjuiciadas'!P37&gt;0),('Personas Enjuiciadas'!D37+'Personas Enjuiciadas'!I37)/('Personas Enjuiciadas'!N37+'Personas Enjuiciadas'!P37),"-")</f>
        <v>0.95081967213114749</v>
      </c>
      <c r="E36" s="39">
        <f>IF(AND('Personas Enjuiciadas'!O37+'Personas Enjuiciadas'!Q37&gt;0),('Personas Enjuiciadas'!E37+'Personas Enjuiciadas'!J37)/('Personas Enjuiciadas'!O37+'Personas Enjuiciadas'!Q37),"-")</f>
        <v>1</v>
      </c>
      <c r="H36" s="38"/>
    </row>
    <row r="37" spans="2:8" ht="20.100000000000001" customHeight="1" thickBot="1" x14ac:dyDescent="0.25">
      <c r="B37" s="4" t="s">
        <v>225</v>
      </c>
      <c r="C37" s="35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0.6</v>
      </c>
      <c r="D37" s="39">
        <f>IF(AND('Personas Enjuiciadas'!N38+'Personas Enjuiciadas'!P38&gt;0),('Personas Enjuiciadas'!D38+'Personas Enjuiciadas'!I38)/('Personas Enjuiciadas'!N38+'Personas Enjuiciadas'!P38),"-")</f>
        <v>0.6</v>
      </c>
      <c r="E37" s="39" t="str">
        <f>IF(AND('Personas Enjuiciadas'!O38+'Personas Enjuiciadas'!Q38&gt;0),('Personas Enjuiciadas'!E38+'Personas Enjuiciadas'!J38)/('Personas Enjuiciadas'!O38+'Personas Enjuiciadas'!Q38),"-")</f>
        <v>-</v>
      </c>
      <c r="H37" s="38"/>
    </row>
    <row r="38" spans="2:8" ht="20.100000000000001" customHeight="1" thickBot="1" x14ac:dyDescent="0.25">
      <c r="B38" s="4" t="s">
        <v>226</v>
      </c>
      <c r="C38" s="35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0.91304347826086951</v>
      </c>
      <c r="D38" s="39">
        <f>IF(AND('Personas Enjuiciadas'!N39+'Personas Enjuiciadas'!P39&gt;0),('Personas Enjuiciadas'!D39+'Personas Enjuiciadas'!I39)/('Personas Enjuiciadas'!N39+'Personas Enjuiciadas'!P39),"-")</f>
        <v>0.8571428571428571</v>
      </c>
      <c r="E38" s="39">
        <f>IF(AND('Personas Enjuiciadas'!O39+'Personas Enjuiciadas'!Q39&gt;0),('Personas Enjuiciadas'!E39+'Personas Enjuiciadas'!J39)/('Personas Enjuiciadas'!O39+'Personas Enjuiciadas'!Q39),"-")</f>
        <v>1</v>
      </c>
      <c r="H38" s="38"/>
    </row>
    <row r="39" spans="2:8" ht="20.100000000000001" customHeight="1" thickBot="1" x14ac:dyDescent="0.25">
      <c r="B39" s="4" t="s">
        <v>227</v>
      </c>
      <c r="C39" s="35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0.91089108910891092</v>
      </c>
      <c r="D39" s="39">
        <f>IF(AND('Personas Enjuiciadas'!N40+'Personas Enjuiciadas'!P40&gt;0),('Personas Enjuiciadas'!D40+'Personas Enjuiciadas'!I40)/('Personas Enjuiciadas'!N40+'Personas Enjuiciadas'!P40),"-")</f>
        <v>0.89393939393939392</v>
      </c>
      <c r="E39" s="39">
        <f>IF(AND('Personas Enjuiciadas'!O40+'Personas Enjuiciadas'!Q40&gt;0),('Personas Enjuiciadas'!E40+'Personas Enjuiciadas'!J40)/('Personas Enjuiciadas'!O40+'Personas Enjuiciadas'!Q40),"-")</f>
        <v>0.94285714285714284</v>
      </c>
      <c r="H39" s="38"/>
    </row>
    <row r="40" spans="2:8" ht="20.100000000000001" customHeight="1" thickBot="1" x14ac:dyDescent="0.25">
      <c r="B40" s="4" t="s">
        <v>228</v>
      </c>
      <c r="C40" s="35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0.85748218527315911</v>
      </c>
      <c r="D40" s="39">
        <f>IF(AND('Personas Enjuiciadas'!N41+'Personas Enjuiciadas'!P41&gt;0),('Personas Enjuiciadas'!D41+'Personas Enjuiciadas'!I41)/('Personas Enjuiciadas'!N41+'Personas Enjuiciadas'!P41),"-")</f>
        <v>0.85087719298245612</v>
      </c>
      <c r="E40" s="39">
        <f>IF(AND('Personas Enjuiciadas'!O41+'Personas Enjuiciadas'!Q41&gt;0),('Personas Enjuiciadas'!E41+'Personas Enjuiciadas'!J41)/('Personas Enjuiciadas'!O41+'Personas Enjuiciadas'!Q41),"-")</f>
        <v>0.86528497409326421</v>
      </c>
      <c r="H40" s="38"/>
    </row>
    <row r="41" spans="2:8" ht="20.100000000000001" customHeight="1" thickBot="1" x14ac:dyDescent="0.25">
      <c r="B41" s="4" t="s">
        <v>229</v>
      </c>
      <c r="C41" s="35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0.88372093023255816</v>
      </c>
      <c r="D41" s="39">
        <f>IF(AND('Personas Enjuiciadas'!N42+'Personas Enjuiciadas'!P42&gt;0),('Personas Enjuiciadas'!D42+'Personas Enjuiciadas'!I42)/('Personas Enjuiciadas'!N42+'Personas Enjuiciadas'!P42),"-")</f>
        <v>0.91666666666666663</v>
      </c>
      <c r="E41" s="39">
        <f>IF(AND('Personas Enjuiciadas'!O42+'Personas Enjuiciadas'!Q42&gt;0),('Personas Enjuiciadas'!E42+'Personas Enjuiciadas'!J42)/('Personas Enjuiciadas'!O42+'Personas Enjuiciadas'!Q42),"-")</f>
        <v>0.84210526315789469</v>
      </c>
      <c r="H41" s="38"/>
    </row>
    <row r="42" spans="2:8" ht="20.100000000000001" customHeight="1" thickBot="1" x14ac:dyDescent="0.25">
      <c r="B42" s="4" t="s">
        <v>230</v>
      </c>
      <c r="C42" s="35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0.92035398230088494</v>
      </c>
      <c r="D42" s="39">
        <f>IF(AND('Personas Enjuiciadas'!N43+'Personas Enjuiciadas'!P43&gt;0),('Personas Enjuiciadas'!D43+'Personas Enjuiciadas'!I43)/('Personas Enjuiciadas'!N43+'Personas Enjuiciadas'!P43),"-")</f>
        <v>0.890625</v>
      </c>
      <c r="E42" s="39">
        <f>IF(AND('Personas Enjuiciadas'!O43+'Personas Enjuiciadas'!Q43&gt;0),('Personas Enjuiciadas'!E43+'Personas Enjuiciadas'!J43)/('Personas Enjuiciadas'!O43+'Personas Enjuiciadas'!Q43),"-")</f>
        <v>0.95918367346938771</v>
      </c>
      <c r="H42" s="38"/>
    </row>
    <row r="43" spans="2:8" ht="20.100000000000001" customHeight="1" thickBot="1" x14ac:dyDescent="0.25">
      <c r="B43" s="4" t="s">
        <v>231</v>
      </c>
      <c r="C43" s="35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0.96875</v>
      </c>
      <c r="D43" s="39">
        <f>IF(AND('Personas Enjuiciadas'!N44+'Personas Enjuiciadas'!P44&gt;0),('Personas Enjuiciadas'!D44+'Personas Enjuiciadas'!I44)/('Personas Enjuiciadas'!N44+'Personas Enjuiciadas'!P44),"-")</f>
        <v>0.95121951219512191</v>
      </c>
      <c r="E43" s="39">
        <f>IF(AND('Personas Enjuiciadas'!O44+'Personas Enjuiciadas'!Q44&gt;0),('Personas Enjuiciadas'!E44+'Personas Enjuiciadas'!J44)/('Personas Enjuiciadas'!O44+'Personas Enjuiciadas'!Q44),"-")</f>
        <v>1</v>
      </c>
      <c r="H43" s="38"/>
    </row>
    <row r="44" spans="2:8" ht="20.100000000000001" customHeight="1" thickBot="1" x14ac:dyDescent="0.25">
      <c r="B44" s="4" t="s">
        <v>232</v>
      </c>
      <c r="C44" s="35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0.93497757847533636</v>
      </c>
      <c r="D44" s="39">
        <f>IF(AND('Personas Enjuiciadas'!N45+'Personas Enjuiciadas'!P45&gt;0),('Personas Enjuiciadas'!D45+'Personas Enjuiciadas'!I45)/('Personas Enjuiciadas'!N45+'Personas Enjuiciadas'!P45),"-")</f>
        <v>0.91031390134529144</v>
      </c>
      <c r="E44" s="39">
        <f>IF(AND('Personas Enjuiciadas'!O45+'Personas Enjuiciadas'!Q45&gt;0),('Personas Enjuiciadas'!E45+'Personas Enjuiciadas'!J45)/('Personas Enjuiciadas'!O45+'Personas Enjuiciadas'!Q45),"-")</f>
        <v>0.95964125560538116</v>
      </c>
      <c r="H44" s="38"/>
    </row>
    <row r="45" spans="2:8" ht="20.100000000000001" customHeight="1" thickBot="1" x14ac:dyDescent="0.25">
      <c r="B45" s="4" t="s">
        <v>233</v>
      </c>
      <c r="C45" s="35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0.97222222222222221</v>
      </c>
      <c r="D45" s="39">
        <f>IF(AND('Personas Enjuiciadas'!N46+'Personas Enjuiciadas'!P46&gt;0),('Personas Enjuiciadas'!D46+'Personas Enjuiciadas'!I46)/('Personas Enjuiciadas'!N46+'Personas Enjuiciadas'!P46),"-")</f>
        <v>0.97727272727272729</v>
      </c>
      <c r="E45" s="39">
        <f>IF(AND('Personas Enjuiciadas'!O46+'Personas Enjuiciadas'!Q46&gt;0),('Personas Enjuiciadas'!E46+'Personas Enjuiciadas'!J46)/('Personas Enjuiciadas'!O46+'Personas Enjuiciadas'!Q46),"-")</f>
        <v>0.9642857142857143</v>
      </c>
      <c r="H45" s="38"/>
    </row>
    <row r="46" spans="2:8" ht="20.100000000000001" customHeight="1" thickBot="1" x14ac:dyDescent="0.25">
      <c r="B46" s="4" t="s">
        <v>234</v>
      </c>
      <c r="C46" s="35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0.90092879256965941</v>
      </c>
      <c r="D46" s="39">
        <f>IF(AND('Personas Enjuiciadas'!N47+'Personas Enjuiciadas'!P47&gt;0),('Personas Enjuiciadas'!D47+'Personas Enjuiciadas'!I47)/('Personas Enjuiciadas'!N47+'Personas Enjuiciadas'!P47),"-")</f>
        <v>0.88837209302325582</v>
      </c>
      <c r="E46" s="39">
        <f>IF(AND('Personas Enjuiciadas'!O47+'Personas Enjuiciadas'!Q47&gt;0),('Personas Enjuiciadas'!E47+'Personas Enjuiciadas'!J47)/('Personas Enjuiciadas'!O47+'Personas Enjuiciadas'!Q47),"-")</f>
        <v>0.92592592592592593</v>
      </c>
      <c r="H46" s="38"/>
    </row>
    <row r="47" spans="2:8" ht="20.100000000000001" customHeight="1" thickBot="1" x14ac:dyDescent="0.25">
      <c r="B47" s="4" t="s">
        <v>235</v>
      </c>
      <c r="C47" s="35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1</v>
      </c>
      <c r="D47" s="39">
        <f>IF(AND('Personas Enjuiciadas'!N48+'Personas Enjuiciadas'!P48&gt;0),('Personas Enjuiciadas'!D48+'Personas Enjuiciadas'!I48)/('Personas Enjuiciadas'!N48+'Personas Enjuiciadas'!P48),"-")</f>
        <v>1</v>
      </c>
      <c r="E47" s="39">
        <f>IF(AND('Personas Enjuiciadas'!O48+'Personas Enjuiciadas'!Q48&gt;0),('Personas Enjuiciadas'!E48+'Personas Enjuiciadas'!J48)/('Personas Enjuiciadas'!O48+'Personas Enjuiciadas'!Q48),"-")</f>
        <v>1</v>
      </c>
      <c r="H47" s="38"/>
    </row>
    <row r="48" spans="2:8" ht="20.100000000000001" customHeight="1" thickBot="1" x14ac:dyDescent="0.25">
      <c r="B48" s="4" t="s">
        <v>236</v>
      </c>
      <c r="C48" s="35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0.94736842105263153</v>
      </c>
      <c r="D48" s="39">
        <f>IF(AND('Personas Enjuiciadas'!N49+'Personas Enjuiciadas'!P49&gt;0),('Personas Enjuiciadas'!D49+'Personas Enjuiciadas'!I49)/('Personas Enjuiciadas'!N49+'Personas Enjuiciadas'!P49),"-")</f>
        <v>0.93617021276595747</v>
      </c>
      <c r="E48" s="39">
        <f>IF(AND('Personas Enjuiciadas'!O49+'Personas Enjuiciadas'!Q49&gt;0),('Personas Enjuiciadas'!E49+'Personas Enjuiciadas'!J49)/('Personas Enjuiciadas'!O49+'Personas Enjuiciadas'!Q49),"-")</f>
        <v>1</v>
      </c>
      <c r="H48" s="38"/>
    </row>
    <row r="49" spans="2:8" ht="20.100000000000001" customHeight="1" thickBot="1" x14ac:dyDescent="0.25">
      <c r="B49" s="4" t="s">
        <v>237</v>
      </c>
      <c r="C49" s="35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0.92622950819672134</v>
      </c>
      <c r="D49" s="39">
        <f>IF(AND('Personas Enjuiciadas'!N50+'Personas Enjuiciadas'!P50&gt;0),('Personas Enjuiciadas'!D50+'Personas Enjuiciadas'!I50)/('Personas Enjuiciadas'!N50+'Personas Enjuiciadas'!P50),"-")</f>
        <v>0.9135802469135802</v>
      </c>
      <c r="E49" s="39">
        <f>IF(AND('Personas Enjuiciadas'!O50+'Personas Enjuiciadas'!Q50&gt;0),('Personas Enjuiciadas'!E50+'Personas Enjuiciadas'!J50)/('Personas Enjuiciadas'!O50+'Personas Enjuiciadas'!Q50),"-")</f>
        <v>0.95121951219512191</v>
      </c>
      <c r="H49" s="38"/>
    </row>
    <row r="50" spans="2:8" ht="20.100000000000001" customHeight="1" thickBot="1" x14ac:dyDescent="0.25">
      <c r="B50" s="4" t="s">
        <v>238</v>
      </c>
      <c r="C50" s="35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0.96153846153846156</v>
      </c>
      <c r="D50" s="39">
        <f>IF(AND('Personas Enjuiciadas'!N51+'Personas Enjuiciadas'!P51&gt;0),('Personas Enjuiciadas'!D51+'Personas Enjuiciadas'!I51)/('Personas Enjuiciadas'!N51+'Personas Enjuiciadas'!P51),"-")</f>
        <v>0.94117647058823528</v>
      </c>
      <c r="E50" s="39">
        <f>IF(AND('Personas Enjuiciadas'!O51+'Personas Enjuiciadas'!Q51&gt;0),('Personas Enjuiciadas'!E51+'Personas Enjuiciadas'!J51)/('Personas Enjuiciadas'!O51+'Personas Enjuiciadas'!Q51),"-")</f>
        <v>1</v>
      </c>
      <c r="H50" s="38"/>
    </row>
    <row r="51" spans="2:8" ht="20.100000000000001" customHeight="1" thickBot="1" x14ac:dyDescent="0.25">
      <c r="B51" s="4" t="s">
        <v>239</v>
      </c>
      <c r="C51" s="35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0.82051282051282048</v>
      </c>
      <c r="D51" s="39">
        <f>IF(AND('Personas Enjuiciadas'!N52+'Personas Enjuiciadas'!P52&gt;0),('Personas Enjuiciadas'!D52+'Personas Enjuiciadas'!I52)/('Personas Enjuiciadas'!N52+'Personas Enjuiciadas'!P52),"-")</f>
        <v>0.76923076923076927</v>
      </c>
      <c r="E51" s="39">
        <f>IF(AND('Personas Enjuiciadas'!O52+'Personas Enjuiciadas'!Q52&gt;0),('Personas Enjuiciadas'!E52+'Personas Enjuiciadas'!J52)/('Personas Enjuiciadas'!O52+'Personas Enjuiciadas'!Q52),"-")</f>
        <v>0.92307692307692313</v>
      </c>
      <c r="H51" s="38"/>
    </row>
    <row r="52" spans="2:8" ht="20.100000000000001" customHeight="1" thickBot="1" x14ac:dyDescent="0.25">
      <c r="B52" s="4" t="s">
        <v>240</v>
      </c>
      <c r="C52" s="35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0.92436974789915971</v>
      </c>
      <c r="D52" s="39">
        <f>IF(AND('Personas Enjuiciadas'!N53+'Personas Enjuiciadas'!P53&gt;0),('Personas Enjuiciadas'!D53+'Personas Enjuiciadas'!I53)/('Personas Enjuiciadas'!N53+'Personas Enjuiciadas'!P53),"-")</f>
        <v>0.92</v>
      </c>
      <c r="E52" s="39">
        <f>IF(AND('Personas Enjuiciadas'!O53+'Personas Enjuiciadas'!Q53&gt;0),('Personas Enjuiciadas'!E53+'Personas Enjuiciadas'!J53)/('Personas Enjuiciadas'!O53+'Personas Enjuiciadas'!Q53),"-")</f>
        <v>0.94736842105263153</v>
      </c>
      <c r="H52" s="38"/>
    </row>
    <row r="53" spans="2:8" ht="20.100000000000001" customHeight="1" thickBot="1" x14ac:dyDescent="0.25">
      <c r="B53" s="4" t="s">
        <v>241</v>
      </c>
      <c r="C53" s="35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0.77926421404682278</v>
      </c>
      <c r="D53" s="39">
        <f>IF(AND('Personas Enjuiciadas'!N54+'Personas Enjuiciadas'!P54&gt;0),('Personas Enjuiciadas'!D54+'Personas Enjuiciadas'!I54)/('Personas Enjuiciadas'!N54+'Personas Enjuiciadas'!P54),"-")</f>
        <v>0.75916230366492143</v>
      </c>
      <c r="E53" s="39">
        <f>IF(AND('Personas Enjuiciadas'!O54+'Personas Enjuiciadas'!Q54&gt;0),('Personas Enjuiciadas'!E54+'Personas Enjuiciadas'!J54)/('Personas Enjuiciadas'!O54+'Personas Enjuiciadas'!Q54),"-")</f>
        <v>0.81481481481481477</v>
      </c>
      <c r="H53" s="38"/>
    </row>
    <row r="54" spans="2:8" ht="20.100000000000001" customHeight="1" thickBot="1" x14ac:dyDescent="0.25">
      <c r="B54" s="4" t="s">
        <v>242</v>
      </c>
      <c r="C54" s="35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0.9760479041916168</v>
      </c>
      <c r="D54" s="39">
        <f>IF(AND('Personas Enjuiciadas'!N55+'Personas Enjuiciadas'!P55&gt;0),('Personas Enjuiciadas'!D55+'Personas Enjuiciadas'!I55)/('Personas Enjuiciadas'!N55+'Personas Enjuiciadas'!P55),"-")</f>
        <v>0.97050147492625372</v>
      </c>
      <c r="E54" s="39">
        <f>IF(AND('Personas Enjuiciadas'!O55+'Personas Enjuiciadas'!Q55&gt;0),('Personas Enjuiciadas'!E55+'Personas Enjuiciadas'!J55)/('Personas Enjuiciadas'!O55+'Personas Enjuiciadas'!Q55),"-")</f>
        <v>0.98765432098765427</v>
      </c>
      <c r="H54" s="38"/>
    </row>
    <row r="55" spans="2:8" ht="20.100000000000001" customHeight="1" thickBot="1" x14ac:dyDescent="0.25">
      <c r="B55" s="4" t="s">
        <v>243</v>
      </c>
      <c r="C55" s="35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0.96261682242990654</v>
      </c>
      <c r="D55" s="39">
        <f>IF(AND('Personas Enjuiciadas'!N56+'Personas Enjuiciadas'!P56&gt;0),('Personas Enjuiciadas'!D56+'Personas Enjuiciadas'!I56)/('Personas Enjuiciadas'!N56+'Personas Enjuiciadas'!P56),"-")</f>
        <v>0.92682926829268297</v>
      </c>
      <c r="E55" s="39">
        <f>IF(AND('Personas Enjuiciadas'!O56+'Personas Enjuiciadas'!Q56&gt;0),('Personas Enjuiciadas'!E56+'Personas Enjuiciadas'!J56)/('Personas Enjuiciadas'!O56+'Personas Enjuiciadas'!Q56),"-")</f>
        <v>0.98484848484848486</v>
      </c>
      <c r="H55" s="38"/>
    </row>
    <row r="56" spans="2:8" ht="20.100000000000001" customHeight="1" thickBot="1" x14ac:dyDescent="0.25">
      <c r="B56" s="4" t="s">
        <v>244</v>
      </c>
      <c r="C56" s="35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1</v>
      </c>
      <c r="D56" s="39">
        <f>IF(AND('Personas Enjuiciadas'!N57+'Personas Enjuiciadas'!P57&gt;0),('Personas Enjuiciadas'!D57+'Personas Enjuiciadas'!I57)/('Personas Enjuiciadas'!N57+'Personas Enjuiciadas'!P57),"-")</f>
        <v>1</v>
      </c>
      <c r="E56" s="39">
        <f>IF(AND('Personas Enjuiciadas'!O57+'Personas Enjuiciadas'!Q57&gt;0),('Personas Enjuiciadas'!E57+'Personas Enjuiciadas'!J57)/('Personas Enjuiciadas'!O57+'Personas Enjuiciadas'!Q57),"-")</f>
        <v>1</v>
      </c>
      <c r="H56" s="38"/>
    </row>
    <row r="57" spans="2:8" ht="20.100000000000001" customHeight="1" thickBot="1" x14ac:dyDescent="0.25">
      <c r="B57" s="4" t="s">
        <v>270</v>
      </c>
      <c r="C57" s="35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0.99137931034482762</v>
      </c>
      <c r="D57" s="39">
        <f>IF(AND('Personas Enjuiciadas'!N58+'Personas Enjuiciadas'!P58&gt;0),('Personas Enjuiciadas'!D58+'Personas Enjuiciadas'!I58)/('Personas Enjuiciadas'!N58+'Personas Enjuiciadas'!P58),"-")</f>
        <v>0.97916666666666663</v>
      </c>
      <c r="E57" s="39">
        <f>IF(AND('Personas Enjuiciadas'!O58+'Personas Enjuiciadas'!Q58&gt;0),('Personas Enjuiciadas'!E58+'Personas Enjuiciadas'!J58)/('Personas Enjuiciadas'!O58+'Personas Enjuiciadas'!Q58),"-")</f>
        <v>1</v>
      </c>
      <c r="H57" s="38"/>
    </row>
    <row r="58" spans="2:8" ht="20.100000000000001" customHeight="1" thickBot="1" x14ac:dyDescent="0.25">
      <c r="B58" s="4" t="s">
        <v>246</v>
      </c>
      <c r="C58" s="35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0.94303797468354433</v>
      </c>
      <c r="D58" s="39">
        <f>IF(AND('Personas Enjuiciadas'!N59+'Personas Enjuiciadas'!P59&gt;0),('Personas Enjuiciadas'!D59+'Personas Enjuiciadas'!I59)/('Personas Enjuiciadas'!N59+'Personas Enjuiciadas'!P59),"-")</f>
        <v>0.92682926829268297</v>
      </c>
      <c r="E58" s="39">
        <f>IF(AND('Personas Enjuiciadas'!O59+'Personas Enjuiciadas'!Q59&gt;0),('Personas Enjuiciadas'!E59+'Personas Enjuiciadas'!J59)/('Personas Enjuiciadas'!O59+'Personas Enjuiciadas'!Q59),"-")</f>
        <v>0.96052631578947367</v>
      </c>
      <c r="H58" s="38"/>
    </row>
    <row r="59" spans="2:8" ht="20.100000000000001" customHeight="1" thickBot="1" x14ac:dyDescent="0.25">
      <c r="B59" s="4" t="s">
        <v>247</v>
      </c>
      <c r="C59" s="39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1</v>
      </c>
      <c r="D59" s="39">
        <f>IF(AND('Personas Enjuiciadas'!N60+'Personas Enjuiciadas'!P60&gt;0),('Personas Enjuiciadas'!D60+'Personas Enjuiciadas'!I60)/('Personas Enjuiciadas'!N60+'Personas Enjuiciadas'!P60),"-")</f>
        <v>1</v>
      </c>
      <c r="E59" s="39">
        <f>IF(AND('Personas Enjuiciadas'!O60+'Personas Enjuiciadas'!Q60&gt;0),('Personas Enjuiciadas'!E60+'Personas Enjuiciadas'!J60)/('Personas Enjuiciadas'!O60+'Personas Enjuiciadas'!Q60),"-")</f>
        <v>1</v>
      </c>
      <c r="H59" s="38"/>
    </row>
    <row r="60" spans="2:8" ht="20.100000000000001" customHeight="1" thickBot="1" x14ac:dyDescent="0.25">
      <c r="B60" s="7" t="s">
        <v>22</v>
      </c>
      <c r="C60" s="32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0.91694892291017482</v>
      </c>
      <c r="D60" s="32">
        <f>IF(AND('Personas Enjuiciadas'!N61+'Personas Enjuiciadas'!P61&gt;0),('Personas Enjuiciadas'!D61+'Personas Enjuiciadas'!I61)/('Personas Enjuiciadas'!N61+'Personas Enjuiciadas'!P61),"-")</f>
        <v>0.90445595854922278</v>
      </c>
      <c r="E60" s="32">
        <f>IF(AND('Personas Enjuiciadas'!O61+'Personas Enjuiciadas'!Q61&gt;0),('Personas Enjuiciadas'!E61+'Personas Enjuiciadas'!J61)/('Personas Enjuiciadas'!O61+'Personas Enjuiciadas'!Q61),"-")</f>
        <v>0.94053208137715183</v>
      </c>
      <c r="H6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90" t="s">
        <v>278</v>
      </c>
      <c r="D9" s="91"/>
      <c r="E9" s="91"/>
      <c r="F9" s="91"/>
      <c r="G9" s="63"/>
      <c r="H9" s="90" t="s">
        <v>293</v>
      </c>
      <c r="I9" s="91"/>
      <c r="J9" s="91"/>
      <c r="K9" s="91"/>
      <c r="L9" s="93"/>
    </row>
    <row r="10" spans="2:12" ht="43.5" thickBot="1" x14ac:dyDescent="0.25">
      <c r="B10" s="24"/>
      <c r="C10" s="22" t="s">
        <v>123</v>
      </c>
      <c r="D10" s="22" t="s">
        <v>124</v>
      </c>
      <c r="E10" s="22" t="s">
        <v>288</v>
      </c>
      <c r="F10" s="22" t="s">
        <v>282</v>
      </c>
      <c r="G10" s="64" t="s">
        <v>285</v>
      </c>
      <c r="H10" s="20" t="s">
        <v>279</v>
      </c>
      <c r="I10" s="20" t="s">
        <v>283</v>
      </c>
      <c r="J10" s="20" t="s">
        <v>280</v>
      </c>
      <c r="K10" s="20" t="s">
        <v>286</v>
      </c>
      <c r="L10" s="22" t="s">
        <v>287</v>
      </c>
    </row>
    <row r="11" spans="2:12" ht="20.100000000000001" customHeight="1" thickBot="1" x14ac:dyDescent="0.25">
      <c r="B11" s="3" t="s">
        <v>198</v>
      </c>
      <c r="C11" s="18">
        <v>82</v>
      </c>
      <c r="D11" s="18">
        <v>92</v>
      </c>
      <c r="E11" s="18">
        <v>106</v>
      </c>
      <c r="F11" s="18">
        <v>109</v>
      </c>
      <c r="G11" s="18">
        <f>SUM(C11:F11)</f>
        <v>389</v>
      </c>
      <c r="H11" s="18">
        <v>0</v>
      </c>
      <c r="I11" s="18">
        <v>0</v>
      </c>
      <c r="J11" s="18">
        <v>0</v>
      </c>
      <c r="K11" s="18">
        <v>0</v>
      </c>
      <c r="L11" s="18">
        <v>389</v>
      </c>
    </row>
    <row r="12" spans="2:12" ht="20.100000000000001" customHeight="1" thickBot="1" x14ac:dyDescent="0.25">
      <c r="B12" s="4" t="s">
        <v>199</v>
      </c>
      <c r="C12" s="19">
        <v>38</v>
      </c>
      <c r="D12" s="19">
        <v>21</v>
      </c>
      <c r="E12" s="19">
        <v>72</v>
      </c>
      <c r="F12" s="19">
        <v>101</v>
      </c>
      <c r="G12" s="19">
        <f t="shared" ref="G12:G61" si="0">SUM(C12:F12)</f>
        <v>232</v>
      </c>
      <c r="H12" s="19">
        <v>1</v>
      </c>
      <c r="I12" s="19">
        <v>1</v>
      </c>
      <c r="J12" s="19">
        <v>0</v>
      </c>
      <c r="K12" s="19">
        <v>0</v>
      </c>
      <c r="L12" s="19">
        <v>234</v>
      </c>
    </row>
    <row r="13" spans="2:12" ht="20.100000000000001" customHeight="1" thickBot="1" x14ac:dyDescent="0.25">
      <c r="B13" s="4" t="s">
        <v>200</v>
      </c>
      <c r="C13" s="19">
        <v>16</v>
      </c>
      <c r="D13" s="19">
        <v>13</v>
      </c>
      <c r="E13" s="19">
        <v>30</v>
      </c>
      <c r="F13" s="19">
        <v>59</v>
      </c>
      <c r="G13" s="19">
        <f t="shared" si="0"/>
        <v>118</v>
      </c>
      <c r="H13" s="19">
        <v>0</v>
      </c>
      <c r="I13" s="19">
        <v>0</v>
      </c>
      <c r="J13" s="19">
        <v>0</v>
      </c>
      <c r="K13" s="19">
        <v>3</v>
      </c>
      <c r="L13" s="19">
        <v>121</v>
      </c>
    </row>
    <row r="14" spans="2:12" ht="20.100000000000001" customHeight="1" thickBot="1" x14ac:dyDescent="0.25">
      <c r="B14" s="4" t="s">
        <v>201</v>
      </c>
      <c r="C14" s="19">
        <v>34</v>
      </c>
      <c r="D14" s="19">
        <v>18</v>
      </c>
      <c r="E14" s="19">
        <v>65</v>
      </c>
      <c r="F14" s="19">
        <v>125</v>
      </c>
      <c r="G14" s="19">
        <f t="shared" si="0"/>
        <v>242</v>
      </c>
      <c r="H14" s="19">
        <v>1</v>
      </c>
      <c r="I14" s="19">
        <v>2</v>
      </c>
      <c r="J14" s="19">
        <v>0</v>
      </c>
      <c r="K14" s="19">
        <v>0</v>
      </c>
      <c r="L14" s="19">
        <v>245</v>
      </c>
    </row>
    <row r="15" spans="2:12" ht="20.100000000000001" customHeight="1" thickBot="1" x14ac:dyDescent="0.25">
      <c r="B15" s="4" t="s">
        <v>202</v>
      </c>
      <c r="C15" s="19">
        <v>6</v>
      </c>
      <c r="D15" s="19">
        <v>2</v>
      </c>
      <c r="E15" s="19">
        <v>24</v>
      </c>
      <c r="F15" s="19">
        <v>80</v>
      </c>
      <c r="G15" s="19">
        <f t="shared" si="0"/>
        <v>112</v>
      </c>
      <c r="H15" s="19">
        <v>0</v>
      </c>
      <c r="I15" s="19">
        <v>0</v>
      </c>
      <c r="J15" s="19">
        <v>0</v>
      </c>
      <c r="K15" s="19">
        <v>0</v>
      </c>
      <c r="L15" s="19">
        <v>112</v>
      </c>
    </row>
    <row r="16" spans="2:12" ht="20.100000000000001" customHeight="1" thickBot="1" x14ac:dyDescent="0.25">
      <c r="B16" s="4" t="s">
        <v>203</v>
      </c>
      <c r="C16" s="19">
        <v>18</v>
      </c>
      <c r="D16" s="19">
        <v>13</v>
      </c>
      <c r="E16" s="19">
        <v>18</v>
      </c>
      <c r="F16" s="19">
        <v>52</v>
      </c>
      <c r="G16" s="19">
        <f t="shared" si="0"/>
        <v>101</v>
      </c>
      <c r="H16" s="19">
        <v>0</v>
      </c>
      <c r="I16" s="19">
        <v>0</v>
      </c>
      <c r="J16" s="19">
        <v>0</v>
      </c>
      <c r="K16" s="19">
        <v>0</v>
      </c>
      <c r="L16" s="19">
        <v>101</v>
      </c>
    </row>
    <row r="17" spans="2:12" ht="20.100000000000001" customHeight="1" thickBot="1" x14ac:dyDescent="0.25">
      <c r="B17" s="4" t="s">
        <v>204</v>
      </c>
      <c r="C17" s="19">
        <v>43</v>
      </c>
      <c r="D17" s="19">
        <v>51</v>
      </c>
      <c r="E17" s="19">
        <v>92</v>
      </c>
      <c r="F17" s="19">
        <v>174</v>
      </c>
      <c r="G17" s="19">
        <f t="shared" si="0"/>
        <v>360</v>
      </c>
      <c r="H17" s="19">
        <v>8</v>
      </c>
      <c r="I17" s="19">
        <v>1</v>
      </c>
      <c r="J17" s="19">
        <v>0</v>
      </c>
      <c r="K17" s="19">
        <v>0</v>
      </c>
      <c r="L17" s="19">
        <v>369</v>
      </c>
    </row>
    <row r="18" spans="2:12" ht="20.100000000000001" customHeight="1" thickBot="1" x14ac:dyDescent="0.25">
      <c r="B18" s="4" t="s">
        <v>205</v>
      </c>
      <c r="C18" s="19">
        <v>67</v>
      </c>
      <c r="D18" s="19">
        <v>53</v>
      </c>
      <c r="E18" s="19">
        <v>136</v>
      </c>
      <c r="F18" s="19">
        <v>254</v>
      </c>
      <c r="G18" s="19">
        <f t="shared" si="0"/>
        <v>510</v>
      </c>
      <c r="H18" s="19">
        <v>1</v>
      </c>
      <c r="I18" s="19">
        <v>0</v>
      </c>
      <c r="J18" s="19">
        <v>0</v>
      </c>
      <c r="K18" s="19">
        <v>0</v>
      </c>
      <c r="L18" s="19">
        <v>511</v>
      </c>
    </row>
    <row r="19" spans="2:12" ht="20.100000000000001" customHeight="1" thickBot="1" x14ac:dyDescent="0.25">
      <c r="B19" s="4" t="s">
        <v>206</v>
      </c>
      <c r="C19" s="19">
        <v>9</v>
      </c>
      <c r="D19" s="19">
        <v>15</v>
      </c>
      <c r="E19" s="19">
        <v>9</v>
      </c>
      <c r="F19" s="19">
        <v>17</v>
      </c>
      <c r="G19" s="19">
        <f t="shared" si="0"/>
        <v>50</v>
      </c>
      <c r="H19" s="19">
        <v>4</v>
      </c>
      <c r="I19" s="19">
        <v>0</v>
      </c>
      <c r="J19" s="19">
        <v>0</v>
      </c>
      <c r="K19" s="19">
        <v>0</v>
      </c>
      <c r="L19" s="19">
        <v>54</v>
      </c>
    </row>
    <row r="20" spans="2:12" ht="20.100000000000001" customHeight="1" thickBot="1" x14ac:dyDescent="0.25">
      <c r="B20" s="4" t="s">
        <v>207</v>
      </c>
      <c r="C20" s="19">
        <v>1</v>
      </c>
      <c r="D20" s="19">
        <v>3</v>
      </c>
      <c r="E20" s="19">
        <v>2</v>
      </c>
      <c r="F20" s="19">
        <v>8</v>
      </c>
      <c r="G20" s="19">
        <f t="shared" si="0"/>
        <v>14</v>
      </c>
      <c r="H20" s="19">
        <v>0</v>
      </c>
      <c r="I20" s="19">
        <v>0</v>
      </c>
      <c r="J20" s="19">
        <v>0</v>
      </c>
      <c r="K20" s="19">
        <v>0</v>
      </c>
      <c r="L20" s="19">
        <v>14</v>
      </c>
    </row>
    <row r="21" spans="2:12" ht="20.100000000000001" customHeight="1" thickBot="1" x14ac:dyDescent="0.25">
      <c r="B21" s="4" t="s">
        <v>208</v>
      </c>
      <c r="C21" s="19">
        <v>18</v>
      </c>
      <c r="D21" s="19">
        <v>14</v>
      </c>
      <c r="E21" s="19">
        <v>73</v>
      </c>
      <c r="F21" s="19">
        <v>88</v>
      </c>
      <c r="G21" s="19">
        <f t="shared" si="0"/>
        <v>193</v>
      </c>
      <c r="H21" s="19">
        <v>0</v>
      </c>
      <c r="I21" s="19">
        <v>2</v>
      </c>
      <c r="J21" s="19">
        <v>0</v>
      </c>
      <c r="K21" s="19">
        <v>0</v>
      </c>
      <c r="L21" s="19">
        <v>195</v>
      </c>
    </row>
    <row r="22" spans="2:12" ht="20.100000000000001" customHeight="1" thickBot="1" x14ac:dyDescent="0.25">
      <c r="B22" s="4" t="s">
        <v>209</v>
      </c>
      <c r="C22" s="19">
        <v>35</v>
      </c>
      <c r="D22" s="19">
        <v>28</v>
      </c>
      <c r="E22" s="19">
        <v>38</v>
      </c>
      <c r="F22" s="19">
        <v>95</v>
      </c>
      <c r="G22" s="19">
        <f t="shared" si="0"/>
        <v>196</v>
      </c>
      <c r="H22" s="19">
        <v>0</v>
      </c>
      <c r="I22" s="19">
        <v>0</v>
      </c>
      <c r="J22" s="19">
        <v>0</v>
      </c>
      <c r="K22" s="19">
        <v>0</v>
      </c>
      <c r="L22" s="19">
        <v>196</v>
      </c>
    </row>
    <row r="23" spans="2:12" ht="20.100000000000001" customHeight="1" thickBot="1" x14ac:dyDescent="0.25">
      <c r="B23" s="4" t="s">
        <v>210</v>
      </c>
      <c r="C23" s="19">
        <v>46</v>
      </c>
      <c r="D23" s="19">
        <v>48</v>
      </c>
      <c r="E23" s="19">
        <v>92</v>
      </c>
      <c r="F23" s="19">
        <v>143</v>
      </c>
      <c r="G23" s="19">
        <f t="shared" si="0"/>
        <v>329</v>
      </c>
      <c r="H23" s="19">
        <v>0</v>
      </c>
      <c r="I23" s="19">
        <v>0</v>
      </c>
      <c r="J23" s="19">
        <v>0</v>
      </c>
      <c r="K23" s="19">
        <v>0</v>
      </c>
      <c r="L23" s="19">
        <v>329</v>
      </c>
    </row>
    <row r="24" spans="2:12" ht="20.100000000000001" customHeight="1" thickBot="1" x14ac:dyDescent="0.25">
      <c r="B24" s="4" t="s">
        <v>211</v>
      </c>
      <c r="C24" s="19">
        <v>20</v>
      </c>
      <c r="D24" s="19">
        <v>13</v>
      </c>
      <c r="E24" s="19">
        <v>46</v>
      </c>
      <c r="F24" s="19">
        <v>103</v>
      </c>
      <c r="G24" s="19">
        <f t="shared" si="0"/>
        <v>182</v>
      </c>
      <c r="H24" s="19">
        <v>0</v>
      </c>
      <c r="I24" s="19">
        <v>0</v>
      </c>
      <c r="J24" s="19">
        <v>0</v>
      </c>
      <c r="K24" s="19">
        <v>3</v>
      </c>
      <c r="L24" s="19">
        <v>185</v>
      </c>
    </row>
    <row r="25" spans="2:12" ht="20.100000000000001" customHeight="1" thickBot="1" x14ac:dyDescent="0.25">
      <c r="B25" s="4" t="s">
        <v>212</v>
      </c>
      <c r="C25" s="19">
        <v>12</v>
      </c>
      <c r="D25" s="19">
        <v>13</v>
      </c>
      <c r="E25" s="19">
        <v>36</v>
      </c>
      <c r="F25" s="19">
        <v>135</v>
      </c>
      <c r="G25" s="19">
        <f t="shared" si="0"/>
        <v>196</v>
      </c>
      <c r="H25" s="19">
        <v>0</v>
      </c>
      <c r="I25" s="19">
        <v>0</v>
      </c>
      <c r="J25" s="19">
        <v>0</v>
      </c>
      <c r="K25" s="19">
        <v>0</v>
      </c>
      <c r="L25" s="19">
        <v>196</v>
      </c>
    </row>
    <row r="26" spans="2:12" ht="20.100000000000001" customHeight="1" thickBot="1" x14ac:dyDescent="0.25">
      <c r="B26" s="5" t="s">
        <v>213</v>
      </c>
      <c r="C26" s="27">
        <v>11</v>
      </c>
      <c r="D26" s="27">
        <v>9</v>
      </c>
      <c r="E26" s="27">
        <v>39</v>
      </c>
      <c r="F26" s="27">
        <v>63</v>
      </c>
      <c r="G26" s="27">
        <f t="shared" si="0"/>
        <v>122</v>
      </c>
      <c r="H26" s="27">
        <v>0</v>
      </c>
      <c r="I26" s="27">
        <v>0</v>
      </c>
      <c r="J26" s="27">
        <v>0</v>
      </c>
      <c r="K26" s="27">
        <v>0</v>
      </c>
      <c r="L26" s="27">
        <v>122</v>
      </c>
    </row>
    <row r="27" spans="2:12" ht="20.100000000000001" customHeight="1" thickBot="1" x14ac:dyDescent="0.25">
      <c r="B27" s="6" t="s">
        <v>214</v>
      </c>
      <c r="C27" s="29">
        <v>7</v>
      </c>
      <c r="D27" s="29">
        <v>1</v>
      </c>
      <c r="E27" s="29">
        <v>6</v>
      </c>
      <c r="F27" s="29">
        <v>11</v>
      </c>
      <c r="G27" s="29">
        <f t="shared" si="0"/>
        <v>25</v>
      </c>
      <c r="H27" s="29">
        <v>0</v>
      </c>
      <c r="I27" s="29">
        <v>0</v>
      </c>
      <c r="J27" s="29">
        <v>0</v>
      </c>
      <c r="K27" s="29">
        <v>1</v>
      </c>
      <c r="L27" s="29">
        <v>26</v>
      </c>
    </row>
    <row r="28" spans="2:12" ht="20.100000000000001" customHeight="1" thickBot="1" x14ac:dyDescent="0.25">
      <c r="B28" s="4" t="s">
        <v>215</v>
      </c>
      <c r="C28" s="29">
        <v>15</v>
      </c>
      <c r="D28" s="29">
        <v>13</v>
      </c>
      <c r="E28" s="29">
        <v>32</v>
      </c>
      <c r="F28" s="29">
        <v>17</v>
      </c>
      <c r="G28" s="29">
        <f t="shared" si="0"/>
        <v>77</v>
      </c>
      <c r="H28" s="29">
        <v>0</v>
      </c>
      <c r="I28" s="29">
        <v>0</v>
      </c>
      <c r="J28" s="29">
        <v>0</v>
      </c>
      <c r="K28" s="29">
        <v>0</v>
      </c>
      <c r="L28" s="29">
        <v>77</v>
      </c>
    </row>
    <row r="29" spans="2:12" ht="20.100000000000001" customHeight="1" thickBot="1" x14ac:dyDescent="0.25">
      <c r="B29" s="4" t="s">
        <v>216</v>
      </c>
      <c r="C29" s="28">
        <v>15</v>
      </c>
      <c r="D29" s="28">
        <v>10</v>
      </c>
      <c r="E29" s="28">
        <v>9</v>
      </c>
      <c r="F29" s="28">
        <v>23</v>
      </c>
      <c r="G29" s="28">
        <f t="shared" si="0"/>
        <v>57</v>
      </c>
      <c r="H29" s="28">
        <v>0</v>
      </c>
      <c r="I29" s="28">
        <v>0</v>
      </c>
      <c r="J29" s="28">
        <v>0</v>
      </c>
      <c r="K29" s="28">
        <v>0</v>
      </c>
      <c r="L29" s="28">
        <v>57</v>
      </c>
    </row>
    <row r="30" spans="2:12" ht="20.100000000000001" customHeight="1" thickBot="1" x14ac:dyDescent="0.25">
      <c r="B30" s="4" t="s">
        <v>217</v>
      </c>
      <c r="C30" s="19">
        <v>1</v>
      </c>
      <c r="D30" s="19">
        <v>2</v>
      </c>
      <c r="E30" s="19">
        <v>4</v>
      </c>
      <c r="F30" s="19">
        <v>6</v>
      </c>
      <c r="G30" s="19">
        <f t="shared" si="0"/>
        <v>13</v>
      </c>
      <c r="H30" s="19">
        <v>0</v>
      </c>
      <c r="I30" s="19">
        <v>0</v>
      </c>
      <c r="J30" s="19">
        <v>0</v>
      </c>
      <c r="K30" s="19">
        <v>0</v>
      </c>
      <c r="L30" s="19">
        <v>13</v>
      </c>
    </row>
    <row r="31" spans="2:12" ht="20.100000000000001" customHeight="1" thickBot="1" x14ac:dyDescent="0.25">
      <c r="B31" s="4" t="s">
        <v>218</v>
      </c>
      <c r="C31" s="19">
        <v>10</v>
      </c>
      <c r="D31" s="19">
        <v>5</v>
      </c>
      <c r="E31" s="19">
        <v>6</v>
      </c>
      <c r="F31" s="19">
        <v>18</v>
      </c>
      <c r="G31" s="19">
        <f t="shared" si="0"/>
        <v>39</v>
      </c>
      <c r="H31" s="19">
        <v>0</v>
      </c>
      <c r="I31" s="19">
        <v>0</v>
      </c>
      <c r="J31" s="19">
        <v>0</v>
      </c>
      <c r="K31" s="19">
        <v>0</v>
      </c>
      <c r="L31" s="19">
        <v>39</v>
      </c>
    </row>
    <row r="32" spans="2:12" ht="20.100000000000001" customHeight="1" thickBot="1" x14ac:dyDescent="0.25">
      <c r="B32" s="4" t="s">
        <v>219</v>
      </c>
      <c r="C32" s="19">
        <v>9</v>
      </c>
      <c r="D32" s="19">
        <v>4</v>
      </c>
      <c r="E32" s="19">
        <v>5</v>
      </c>
      <c r="F32" s="19">
        <v>15</v>
      </c>
      <c r="G32" s="19">
        <f t="shared" si="0"/>
        <v>33</v>
      </c>
      <c r="H32" s="19">
        <v>0</v>
      </c>
      <c r="I32" s="19">
        <v>0</v>
      </c>
      <c r="J32" s="19">
        <v>0</v>
      </c>
      <c r="K32" s="19">
        <v>0</v>
      </c>
      <c r="L32" s="19">
        <v>33</v>
      </c>
    </row>
    <row r="33" spans="2:12" ht="20.100000000000001" customHeight="1" thickBot="1" x14ac:dyDescent="0.25">
      <c r="B33" s="4" t="s">
        <v>220</v>
      </c>
      <c r="C33" s="19">
        <v>7</v>
      </c>
      <c r="D33" s="19">
        <v>6</v>
      </c>
      <c r="E33" s="19">
        <v>3</v>
      </c>
      <c r="F33" s="19">
        <v>7</v>
      </c>
      <c r="G33" s="19">
        <f t="shared" si="0"/>
        <v>23</v>
      </c>
      <c r="H33" s="19">
        <v>0</v>
      </c>
      <c r="I33" s="19">
        <v>0</v>
      </c>
      <c r="J33" s="19">
        <v>0</v>
      </c>
      <c r="K33" s="19">
        <v>0</v>
      </c>
      <c r="L33" s="19">
        <v>23</v>
      </c>
    </row>
    <row r="34" spans="2:12" ht="20.100000000000001" customHeight="1" thickBot="1" x14ac:dyDescent="0.25">
      <c r="B34" s="4" t="s">
        <v>221</v>
      </c>
      <c r="C34" s="19">
        <v>13</v>
      </c>
      <c r="D34" s="19">
        <v>22</v>
      </c>
      <c r="E34" s="19">
        <v>45</v>
      </c>
      <c r="F34" s="19">
        <v>54</v>
      </c>
      <c r="G34" s="19">
        <f t="shared" si="0"/>
        <v>134</v>
      </c>
      <c r="H34" s="19">
        <v>0</v>
      </c>
      <c r="I34" s="19">
        <v>0</v>
      </c>
      <c r="J34" s="19">
        <v>0</v>
      </c>
      <c r="K34" s="19">
        <v>0</v>
      </c>
      <c r="L34" s="19">
        <v>134</v>
      </c>
    </row>
    <row r="35" spans="2:12" ht="20.100000000000001" customHeight="1" thickBot="1" x14ac:dyDescent="0.25">
      <c r="B35" s="4" t="s">
        <v>222</v>
      </c>
      <c r="C35" s="19">
        <v>8</v>
      </c>
      <c r="D35" s="19">
        <v>4</v>
      </c>
      <c r="E35" s="19">
        <v>9</v>
      </c>
      <c r="F35" s="19">
        <v>15</v>
      </c>
      <c r="G35" s="19">
        <f t="shared" si="0"/>
        <v>36</v>
      </c>
      <c r="H35" s="19">
        <v>0</v>
      </c>
      <c r="I35" s="19">
        <v>0</v>
      </c>
      <c r="J35" s="19">
        <v>2</v>
      </c>
      <c r="K35" s="19">
        <v>0</v>
      </c>
      <c r="L35" s="19">
        <v>38</v>
      </c>
    </row>
    <row r="36" spans="2:12" ht="20.100000000000001" customHeight="1" thickBot="1" x14ac:dyDescent="0.25">
      <c r="B36" s="4" t="s">
        <v>223</v>
      </c>
      <c r="C36" s="19">
        <v>21</v>
      </c>
      <c r="D36" s="19">
        <v>17</v>
      </c>
      <c r="E36" s="19">
        <v>17</v>
      </c>
      <c r="F36" s="19">
        <v>30</v>
      </c>
      <c r="G36" s="19">
        <f t="shared" si="0"/>
        <v>85</v>
      </c>
      <c r="H36" s="19">
        <v>0</v>
      </c>
      <c r="I36" s="19">
        <v>0</v>
      </c>
      <c r="J36" s="19">
        <v>0</v>
      </c>
      <c r="K36" s="19">
        <v>0</v>
      </c>
      <c r="L36" s="19">
        <v>85</v>
      </c>
    </row>
    <row r="37" spans="2:12" ht="20.100000000000001" customHeight="1" thickBot="1" x14ac:dyDescent="0.25">
      <c r="B37" s="4" t="s">
        <v>224</v>
      </c>
      <c r="C37" s="19">
        <v>17</v>
      </c>
      <c r="D37" s="19">
        <v>14</v>
      </c>
      <c r="E37" s="19">
        <v>36</v>
      </c>
      <c r="F37" s="19">
        <v>58</v>
      </c>
      <c r="G37" s="19">
        <f t="shared" si="0"/>
        <v>125</v>
      </c>
      <c r="H37" s="19">
        <v>0</v>
      </c>
      <c r="I37" s="19">
        <v>0</v>
      </c>
      <c r="J37" s="19">
        <v>0</v>
      </c>
      <c r="K37" s="19">
        <v>0</v>
      </c>
      <c r="L37" s="19">
        <v>125</v>
      </c>
    </row>
    <row r="38" spans="2:12" ht="20.100000000000001" customHeight="1" thickBot="1" x14ac:dyDescent="0.25">
      <c r="B38" s="4" t="s">
        <v>225</v>
      </c>
      <c r="C38" s="19">
        <v>26</v>
      </c>
      <c r="D38" s="19">
        <v>3</v>
      </c>
      <c r="E38" s="19">
        <v>12</v>
      </c>
      <c r="F38" s="19">
        <v>15</v>
      </c>
      <c r="G38" s="19">
        <f t="shared" si="0"/>
        <v>56</v>
      </c>
      <c r="H38" s="19">
        <v>0</v>
      </c>
      <c r="I38" s="19">
        <v>0</v>
      </c>
      <c r="J38" s="19">
        <v>0</v>
      </c>
      <c r="K38" s="19">
        <v>0</v>
      </c>
      <c r="L38" s="19">
        <v>56</v>
      </c>
    </row>
    <row r="39" spans="2:12" ht="20.100000000000001" customHeight="1" thickBot="1" x14ac:dyDescent="0.25">
      <c r="B39" s="4" t="s">
        <v>226</v>
      </c>
      <c r="C39" s="19">
        <v>8</v>
      </c>
      <c r="D39" s="19">
        <v>10</v>
      </c>
      <c r="E39" s="19">
        <v>7</v>
      </c>
      <c r="F39" s="19">
        <v>26</v>
      </c>
      <c r="G39" s="19">
        <f t="shared" si="0"/>
        <v>51</v>
      </c>
      <c r="H39" s="19">
        <v>0</v>
      </c>
      <c r="I39" s="19">
        <v>0</v>
      </c>
      <c r="J39" s="19">
        <v>0</v>
      </c>
      <c r="K39" s="19">
        <v>0</v>
      </c>
      <c r="L39" s="19">
        <v>51</v>
      </c>
    </row>
    <row r="40" spans="2:12" ht="20.100000000000001" customHeight="1" thickBot="1" x14ac:dyDescent="0.25">
      <c r="B40" s="4" t="s">
        <v>227</v>
      </c>
      <c r="C40" s="19">
        <v>21</v>
      </c>
      <c r="D40" s="19">
        <v>14</v>
      </c>
      <c r="E40" s="19">
        <v>33</v>
      </c>
      <c r="F40" s="19">
        <v>50</v>
      </c>
      <c r="G40" s="19">
        <f t="shared" si="0"/>
        <v>118</v>
      </c>
      <c r="H40" s="19">
        <v>0</v>
      </c>
      <c r="I40" s="19">
        <v>0</v>
      </c>
      <c r="J40" s="19">
        <v>0</v>
      </c>
      <c r="K40" s="19">
        <v>0</v>
      </c>
      <c r="L40" s="19">
        <v>118</v>
      </c>
    </row>
    <row r="41" spans="2:12" ht="20.100000000000001" customHeight="1" thickBot="1" x14ac:dyDescent="0.25">
      <c r="B41" s="4" t="s">
        <v>228</v>
      </c>
      <c r="C41" s="19">
        <v>113</v>
      </c>
      <c r="D41" s="19">
        <v>88</v>
      </c>
      <c r="E41" s="19">
        <v>256</v>
      </c>
      <c r="F41" s="19">
        <v>355</v>
      </c>
      <c r="G41" s="19">
        <f t="shared" si="0"/>
        <v>812</v>
      </c>
      <c r="H41" s="19">
        <v>0</v>
      </c>
      <c r="I41" s="19">
        <v>0</v>
      </c>
      <c r="J41" s="19">
        <v>0</v>
      </c>
      <c r="K41" s="19">
        <v>2</v>
      </c>
      <c r="L41" s="19">
        <v>814</v>
      </c>
    </row>
    <row r="42" spans="2:12" ht="20.100000000000001" customHeight="1" thickBot="1" x14ac:dyDescent="0.25">
      <c r="B42" s="4" t="s">
        <v>229</v>
      </c>
      <c r="C42" s="19">
        <v>19</v>
      </c>
      <c r="D42" s="19">
        <v>22</v>
      </c>
      <c r="E42" s="19">
        <v>37</v>
      </c>
      <c r="F42" s="19">
        <v>44</v>
      </c>
      <c r="G42" s="19">
        <f t="shared" si="0"/>
        <v>122</v>
      </c>
      <c r="H42" s="19">
        <v>0</v>
      </c>
      <c r="I42" s="19">
        <v>0</v>
      </c>
      <c r="J42" s="19">
        <v>0</v>
      </c>
      <c r="K42" s="19">
        <v>0</v>
      </c>
      <c r="L42" s="19">
        <v>122</v>
      </c>
    </row>
    <row r="43" spans="2:12" ht="20.100000000000001" customHeight="1" thickBot="1" x14ac:dyDescent="0.25">
      <c r="B43" s="4" t="s">
        <v>230</v>
      </c>
      <c r="C43" s="19">
        <v>8</v>
      </c>
      <c r="D43" s="19">
        <v>14</v>
      </c>
      <c r="E43" s="19">
        <v>3</v>
      </c>
      <c r="F43" s="19">
        <v>30</v>
      </c>
      <c r="G43" s="19">
        <f t="shared" si="0"/>
        <v>55</v>
      </c>
      <c r="H43" s="19">
        <v>0</v>
      </c>
      <c r="I43" s="19">
        <v>0</v>
      </c>
      <c r="J43" s="19">
        <v>0</v>
      </c>
      <c r="K43" s="19">
        <v>0</v>
      </c>
      <c r="L43" s="19">
        <v>55</v>
      </c>
    </row>
    <row r="44" spans="2:12" ht="20.100000000000001" customHeight="1" thickBot="1" x14ac:dyDescent="0.25">
      <c r="B44" s="4" t="s">
        <v>231</v>
      </c>
      <c r="C44" s="19">
        <v>28</v>
      </c>
      <c r="D44" s="19">
        <v>30</v>
      </c>
      <c r="E44" s="19">
        <v>54</v>
      </c>
      <c r="F44" s="19">
        <v>99</v>
      </c>
      <c r="G44" s="19">
        <f t="shared" si="0"/>
        <v>211</v>
      </c>
      <c r="H44" s="19">
        <v>0</v>
      </c>
      <c r="I44" s="19">
        <v>0</v>
      </c>
      <c r="J44" s="19">
        <v>0</v>
      </c>
      <c r="K44" s="19">
        <v>1</v>
      </c>
      <c r="L44" s="19">
        <v>212</v>
      </c>
    </row>
    <row r="45" spans="2:12" ht="20.100000000000001" customHeight="1" thickBot="1" x14ac:dyDescent="0.25">
      <c r="B45" s="4" t="s">
        <v>232</v>
      </c>
      <c r="C45" s="19">
        <v>46</v>
      </c>
      <c r="D45" s="19">
        <v>55</v>
      </c>
      <c r="E45" s="19">
        <v>93</v>
      </c>
      <c r="F45" s="19">
        <v>217</v>
      </c>
      <c r="G45" s="19">
        <f t="shared" si="0"/>
        <v>411</v>
      </c>
      <c r="H45" s="19">
        <v>0</v>
      </c>
      <c r="I45" s="19">
        <v>0</v>
      </c>
      <c r="J45" s="19">
        <v>0</v>
      </c>
      <c r="K45" s="19">
        <v>0</v>
      </c>
      <c r="L45" s="19">
        <v>411</v>
      </c>
    </row>
    <row r="46" spans="2:12" ht="20.100000000000001" customHeight="1" thickBot="1" x14ac:dyDescent="0.25">
      <c r="B46" s="4" t="s">
        <v>233</v>
      </c>
      <c r="C46" s="19">
        <v>22</v>
      </c>
      <c r="D46" s="19">
        <v>4</v>
      </c>
      <c r="E46" s="19">
        <v>37</v>
      </c>
      <c r="F46" s="19">
        <v>80</v>
      </c>
      <c r="G46" s="19">
        <f t="shared" si="0"/>
        <v>143</v>
      </c>
      <c r="H46" s="19">
        <v>0</v>
      </c>
      <c r="I46" s="19">
        <v>0</v>
      </c>
      <c r="J46" s="19">
        <v>0</v>
      </c>
      <c r="K46" s="19">
        <v>0</v>
      </c>
      <c r="L46" s="19">
        <v>143</v>
      </c>
    </row>
    <row r="47" spans="2:12" ht="20.100000000000001" customHeight="1" thickBot="1" x14ac:dyDescent="0.25">
      <c r="B47" s="4" t="s">
        <v>234</v>
      </c>
      <c r="C47" s="19">
        <v>66</v>
      </c>
      <c r="D47" s="19">
        <v>41</v>
      </c>
      <c r="E47" s="19">
        <v>203</v>
      </c>
      <c r="F47" s="19">
        <v>294</v>
      </c>
      <c r="G47" s="19">
        <f t="shared" si="0"/>
        <v>604</v>
      </c>
      <c r="H47" s="19">
        <v>2</v>
      </c>
      <c r="I47" s="19">
        <v>0</v>
      </c>
      <c r="J47" s="19">
        <v>0</v>
      </c>
      <c r="K47" s="19">
        <v>0</v>
      </c>
      <c r="L47" s="19">
        <v>606</v>
      </c>
    </row>
    <row r="48" spans="2:12" ht="20.100000000000001" customHeight="1" thickBot="1" x14ac:dyDescent="0.25">
      <c r="B48" s="4" t="s">
        <v>235</v>
      </c>
      <c r="C48" s="19">
        <v>21</v>
      </c>
      <c r="D48" s="19">
        <v>13</v>
      </c>
      <c r="E48" s="19">
        <v>19</v>
      </c>
      <c r="F48" s="19">
        <v>75</v>
      </c>
      <c r="G48" s="19">
        <f t="shared" si="0"/>
        <v>128</v>
      </c>
      <c r="H48" s="19">
        <v>0</v>
      </c>
      <c r="I48" s="19">
        <v>0</v>
      </c>
      <c r="J48" s="19">
        <v>0</v>
      </c>
      <c r="K48" s="19">
        <v>0</v>
      </c>
      <c r="L48" s="19">
        <v>128</v>
      </c>
    </row>
    <row r="49" spans="2:12" ht="20.100000000000001" customHeight="1" thickBot="1" x14ac:dyDescent="0.25">
      <c r="B49" s="4" t="s">
        <v>236</v>
      </c>
      <c r="C49" s="19">
        <v>11</v>
      </c>
      <c r="D49" s="19">
        <v>4</v>
      </c>
      <c r="E49" s="19">
        <v>19</v>
      </c>
      <c r="F49" s="19">
        <v>29</v>
      </c>
      <c r="G49" s="19">
        <f t="shared" si="0"/>
        <v>63</v>
      </c>
      <c r="H49" s="19">
        <v>0</v>
      </c>
      <c r="I49" s="19">
        <v>0</v>
      </c>
      <c r="J49" s="19">
        <v>0</v>
      </c>
      <c r="K49" s="19">
        <v>0</v>
      </c>
      <c r="L49" s="19">
        <v>63</v>
      </c>
    </row>
    <row r="50" spans="2:12" ht="20.100000000000001" customHeight="1" thickBot="1" x14ac:dyDescent="0.25">
      <c r="B50" s="4" t="s">
        <v>237</v>
      </c>
      <c r="C50" s="19">
        <v>19</v>
      </c>
      <c r="D50" s="19">
        <v>21</v>
      </c>
      <c r="E50" s="19">
        <v>52</v>
      </c>
      <c r="F50" s="19">
        <v>51</v>
      </c>
      <c r="G50" s="19">
        <f t="shared" si="0"/>
        <v>143</v>
      </c>
      <c r="H50" s="19">
        <v>0</v>
      </c>
      <c r="I50" s="19">
        <v>0</v>
      </c>
      <c r="J50" s="19">
        <v>0</v>
      </c>
      <c r="K50" s="19">
        <v>0</v>
      </c>
      <c r="L50" s="19">
        <v>143</v>
      </c>
    </row>
    <row r="51" spans="2:12" ht="20.100000000000001" customHeight="1" thickBot="1" x14ac:dyDescent="0.25">
      <c r="B51" s="4" t="s">
        <v>238</v>
      </c>
      <c r="C51" s="19">
        <v>8</v>
      </c>
      <c r="D51" s="19">
        <v>13</v>
      </c>
      <c r="E51" s="19">
        <v>17</v>
      </c>
      <c r="F51" s="19">
        <v>11</v>
      </c>
      <c r="G51" s="19">
        <f t="shared" si="0"/>
        <v>49</v>
      </c>
      <c r="H51" s="19">
        <v>0</v>
      </c>
      <c r="I51" s="19">
        <v>0</v>
      </c>
      <c r="J51" s="19">
        <v>0</v>
      </c>
      <c r="K51" s="19">
        <v>0</v>
      </c>
      <c r="L51" s="19">
        <v>49</v>
      </c>
    </row>
    <row r="52" spans="2:12" ht="20.100000000000001" customHeight="1" thickBot="1" x14ac:dyDescent="0.25">
      <c r="B52" s="4" t="s">
        <v>239</v>
      </c>
      <c r="C52" s="19">
        <v>8</v>
      </c>
      <c r="D52" s="19">
        <v>3</v>
      </c>
      <c r="E52" s="19">
        <v>16</v>
      </c>
      <c r="F52" s="19">
        <v>20</v>
      </c>
      <c r="G52" s="19">
        <f t="shared" si="0"/>
        <v>47</v>
      </c>
      <c r="H52" s="19">
        <v>0</v>
      </c>
      <c r="I52" s="19">
        <v>0</v>
      </c>
      <c r="J52" s="19">
        <v>0</v>
      </c>
      <c r="K52" s="19">
        <v>0</v>
      </c>
      <c r="L52" s="19">
        <v>47</v>
      </c>
    </row>
    <row r="53" spans="2:12" ht="20.100000000000001" customHeight="1" thickBot="1" x14ac:dyDescent="0.25">
      <c r="B53" s="4" t="s">
        <v>240</v>
      </c>
      <c r="C53" s="19">
        <v>35</v>
      </c>
      <c r="D53" s="19">
        <v>20</v>
      </c>
      <c r="E53" s="19">
        <v>33</v>
      </c>
      <c r="F53" s="19">
        <v>56</v>
      </c>
      <c r="G53" s="19">
        <f t="shared" si="0"/>
        <v>144</v>
      </c>
      <c r="H53" s="19">
        <v>0</v>
      </c>
      <c r="I53" s="19">
        <v>0</v>
      </c>
      <c r="J53" s="19">
        <v>0</v>
      </c>
      <c r="K53" s="19">
        <v>0</v>
      </c>
      <c r="L53" s="19">
        <v>144</v>
      </c>
    </row>
    <row r="54" spans="2:12" ht="20.100000000000001" customHeight="1" thickBot="1" x14ac:dyDescent="0.25">
      <c r="B54" s="4" t="s">
        <v>241</v>
      </c>
      <c r="C54" s="19">
        <v>165</v>
      </c>
      <c r="D54" s="19">
        <v>98</v>
      </c>
      <c r="E54" s="19">
        <v>443</v>
      </c>
      <c r="F54" s="19">
        <v>695</v>
      </c>
      <c r="G54" s="19">
        <f t="shared" si="0"/>
        <v>1401</v>
      </c>
      <c r="H54" s="19">
        <v>6</v>
      </c>
      <c r="I54" s="19">
        <v>0</v>
      </c>
      <c r="J54" s="19">
        <v>2</v>
      </c>
      <c r="K54" s="19">
        <v>1</v>
      </c>
      <c r="L54" s="19">
        <v>1410</v>
      </c>
    </row>
    <row r="55" spans="2:12" ht="20.100000000000001" customHeight="1" thickBot="1" x14ac:dyDescent="0.25">
      <c r="B55" s="4" t="s">
        <v>242</v>
      </c>
      <c r="C55" s="19">
        <v>85</v>
      </c>
      <c r="D55" s="19">
        <v>72</v>
      </c>
      <c r="E55" s="19">
        <v>120</v>
      </c>
      <c r="F55" s="19">
        <v>158</v>
      </c>
      <c r="G55" s="19">
        <f t="shared" si="0"/>
        <v>435</v>
      </c>
      <c r="H55" s="19">
        <v>0</v>
      </c>
      <c r="I55" s="19">
        <v>1</v>
      </c>
      <c r="J55" s="19">
        <v>0</v>
      </c>
      <c r="K55" s="19">
        <v>0</v>
      </c>
      <c r="L55" s="19">
        <v>436</v>
      </c>
    </row>
    <row r="56" spans="2:12" ht="20.100000000000001" customHeight="1" thickBot="1" x14ac:dyDescent="0.25">
      <c r="B56" s="4" t="s">
        <v>243</v>
      </c>
      <c r="C56" s="19">
        <v>16</v>
      </c>
      <c r="D56" s="19">
        <v>8</v>
      </c>
      <c r="E56" s="19">
        <v>8</v>
      </c>
      <c r="F56" s="19">
        <v>32</v>
      </c>
      <c r="G56" s="19">
        <f t="shared" si="0"/>
        <v>64</v>
      </c>
      <c r="H56" s="19">
        <v>0</v>
      </c>
      <c r="I56" s="19">
        <v>0</v>
      </c>
      <c r="J56" s="19">
        <v>0</v>
      </c>
      <c r="K56" s="19">
        <v>0</v>
      </c>
      <c r="L56" s="19">
        <v>64</v>
      </c>
    </row>
    <row r="57" spans="2:12" ht="20.100000000000001" customHeight="1" thickBot="1" x14ac:dyDescent="0.25">
      <c r="B57" s="4" t="s">
        <v>244</v>
      </c>
      <c r="C57" s="19">
        <v>8</v>
      </c>
      <c r="D57" s="19">
        <v>1</v>
      </c>
      <c r="E57" s="19">
        <v>24</v>
      </c>
      <c r="F57" s="19">
        <v>14</v>
      </c>
      <c r="G57" s="19">
        <f t="shared" si="0"/>
        <v>47</v>
      </c>
      <c r="H57" s="19">
        <v>0</v>
      </c>
      <c r="I57" s="19">
        <v>0</v>
      </c>
      <c r="J57" s="19">
        <v>0</v>
      </c>
      <c r="K57" s="19">
        <v>0</v>
      </c>
      <c r="L57" s="19">
        <v>47</v>
      </c>
    </row>
    <row r="58" spans="2:12" ht="20.100000000000001" customHeight="1" thickBot="1" x14ac:dyDescent="0.25">
      <c r="B58" s="4" t="s">
        <v>270</v>
      </c>
      <c r="C58" s="19">
        <v>24</v>
      </c>
      <c r="D58" s="19">
        <v>8</v>
      </c>
      <c r="E58" s="19">
        <v>18</v>
      </c>
      <c r="F58" s="19">
        <v>44</v>
      </c>
      <c r="G58" s="19">
        <f t="shared" si="0"/>
        <v>94</v>
      </c>
      <c r="H58" s="19">
        <v>0</v>
      </c>
      <c r="I58" s="19">
        <v>0</v>
      </c>
      <c r="J58" s="19">
        <v>0</v>
      </c>
      <c r="K58" s="19">
        <v>8</v>
      </c>
      <c r="L58" s="19">
        <v>102</v>
      </c>
    </row>
    <row r="59" spans="2:12" ht="20.100000000000001" customHeight="1" thickBot="1" x14ac:dyDescent="0.25">
      <c r="B59" s="4" t="s">
        <v>246</v>
      </c>
      <c r="C59" s="19">
        <v>11</v>
      </c>
      <c r="D59" s="19">
        <v>11</v>
      </c>
      <c r="E59" s="19">
        <v>49</v>
      </c>
      <c r="F59" s="19">
        <v>76</v>
      </c>
      <c r="G59" s="19">
        <f t="shared" si="0"/>
        <v>147</v>
      </c>
      <c r="H59" s="19">
        <v>0</v>
      </c>
      <c r="I59" s="19">
        <v>0</v>
      </c>
      <c r="J59" s="19">
        <v>0</v>
      </c>
      <c r="K59" s="19">
        <v>0</v>
      </c>
      <c r="L59" s="19">
        <v>147</v>
      </c>
    </row>
    <row r="60" spans="2:12" ht="20.100000000000001" customHeight="1" thickBot="1" x14ac:dyDescent="0.25">
      <c r="B60" s="4" t="s">
        <v>247</v>
      </c>
      <c r="C60" s="19">
        <v>13</v>
      </c>
      <c r="D60" s="19">
        <v>7</v>
      </c>
      <c r="E60" s="19">
        <v>4</v>
      </c>
      <c r="F60" s="19">
        <v>46</v>
      </c>
      <c r="G60" s="19">
        <f t="shared" si="0"/>
        <v>70</v>
      </c>
      <c r="H60" s="19">
        <v>0</v>
      </c>
      <c r="I60" s="19">
        <v>0</v>
      </c>
      <c r="J60" s="19">
        <v>0</v>
      </c>
      <c r="K60" s="19">
        <v>0</v>
      </c>
      <c r="L60" s="19">
        <v>70</v>
      </c>
    </row>
    <row r="61" spans="2:12" ht="20.100000000000001" customHeight="1" thickBot="1" x14ac:dyDescent="0.25">
      <c r="B61" s="7" t="s">
        <v>22</v>
      </c>
      <c r="C61" s="9">
        <f>SUM(C11:C60)</f>
        <v>1360</v>
      </c>
      <c r="D61" s="9">
        <f t="shared" ref="D61:H61" si="1">SUM(D11:D60)</f>
        <v>1064</v>
      </c>
      <c r="E61" s="9">
        <f t="shared" si="1"/>
        <v>2607</v>
      </c>
      <c r="F61" s="9">
        <f t="shared" si="1"/>
        <v>4377</v>
      </c>
      <c r="G61" s="9">
        <f t="shared" si="0"/>
        <v>9408</v>
      </c>
      <c r="H61" s="9">
        <f t="shared" si="1"/>
        <v>23</v>
      </c>
      <c r="I61" s="9">
        <f t="shared" ref="I61:L61" si="2">SUM(I11:I60)</f>
        <v>7</v>
      </c>
      <c r="J61" s="9">
        <f t="shared" si="2"/>
        <v>4</v>
      </c>
      <c r="K61" s="9">
        <f t="shared" si="2"/>
        <v>19</v>
      </c>
      <c r="L61" s="9">
        <f t="shared" si="2"/>
        <v>9461</v>
      </c>
    </row>
    <row r="63" spans="2:12" x14ac:dyDescent="0.2">
      <c r="C63" s="49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72" t="s">
        <v>23</v>
      </c>
      <c r="D9" s="72"/>
      <c r="E9" s="72"/>
      <c r="F9" s="72"/>
      <c r="G9" s="72"/>
      <c r="H9" s="73"/>
      <c r="I9" s="74" t="s">
        <v>24</v>
      </c>
      <c r="J9" s="72"/>
      <c r="K9" s="72"/>
      <c r="L9" s="72"/>
      <c r="M9" s="72"/>
      <c r="N9" s="73"/>
      <c r="O9" s="74" t="s">
        <v>25</v>
      </c>
      <c r="P9" s="72"/>
      <c r="Q9" s="72"/>
      <c r="R9" s="72"/>
      <c r="S9" s="72"/>
      <c r="T9" s="73"/>
      <c r="U9" s="74" t="s">
        <v>26</v>
      </c>
      <c r="V9" s="72"/>
      <c r="W9" s="72"/>
      <c r="X9" s="72"/>
      <c r="Y9" s="72"/>
      <c r="Z9" s="73"/>
      <c r="AA9" s="74" t="s">
        <v>27</v>
      </c>
      <c r="AB9" s="72"/>
      <c r="AC9" s="72"/>
      <c r="AD9" s="72"/>
      <c r="AE9" s="72"/>
      <c r="AF9" s="73"/>
      <c r="AG9" s="74" t="s">
        <v>28</v>
      </c>
      <c r="AH9" s="72"/>
      <c r="AI9" s="72"/>
      <c r="AJ9" s="72"/>
      <c r="AK9" s="72"/>
      <c r="AL9" s="73"/>
      <c r="AM9" s="74" t="s">
        <v>29</v>
      </c>
      <c r="AN9" s="72"/>
      <c r="AO9" s="72"/>
      <c r="AP9" s="72"/>
      <c r="AQ9" s="72"/>
      <c r="AR9" s="73"/>
      <c r="AS9" s="74" t="s">
        <v>30</v>
      </c>
      <c r="AT9" s="72"/>
      <c r="AU9" s="72"/>
      <c r="AV9" s="72"/>
      <c r="AW9" s="72"/>
      <c r="AX9" s="72"/>
    </row>
    <row r="10" spans="2:50" ht="41.25" customHeight="1" thickBot="1" x14ac:dyDescent="0.25">
      <c r="C10" s="68" t="s">
        <v>31</v>
      </c>
      <c r="D10" s="70" t="s">
        <v>272</v>
      </c>
      <c r="E10" s="71"/>
      <c r="F10" s="68" t="s">
        <v>32</v>
      </c>
      <c r="G10" s="68" t="s">
        <v>33</v>
      </c>
      <c r="H10" s="68" t="s">
        <v>34</v>
      </c>
      <c r="I10" s="68" t="s">
        <v>31</v>
      </c>
      <c r="J10" s="70" t="s">
        <v>272</v>
      </c>
      <c r="K10" s="71"/>
      <c r="L10" s="68" t="s">
        <v>32</v>
      </c>
      <c r="M10" s="68" t="s">
        <v>33</v>
      </c>
      <c r="N10" s="68" t="s">
        <v>34</v>
      </c>
      <c r="O10" s="68" t="s">
        <v>31</v>
      </c>
      <c r="P10" s="70" t="s">
        <v>272</v>
      </c>
      <c r="Q10" s="71"/>
      <c r="R10" s="68" t="s">
        <v>32</v>
      </c>
      <c r="S10" s="68" t="s">
        <v>33</v>
      </c>
      <c r="T10" s="68" t="s">
        <v>34</v>
      </c>
      <c r="U10" s="68" t="s">
        <v>31</v>
      </c>
      <c r="V10" s="70" t="s">
        <v>272</v>
      </c>
      <c r="W10" s="71"/>
      <c r="X10" s="68" t="s">
        <v>32</v>
      </c>
      <c r="Y10" s="68" t="s">
        <v>33</v>
      </c>
      <c r="Z10" s="68" t="s">
        <v>34</v>
      </c>
      <c r="AA10" s="68" t="s">
        <v>31</v>
      </c>
      <c r="AB10" s="70" t="s">
        <v>272</v>
      </c>
      <c r="AC10" s="71"/>
      <c r="AD10" s="68" t="s">
        <v>32</v>
      </c>
      <c r="AE10" s="68" t="s">
        <v>33</v>
      </c>
      <c r="AF10" s="68" t="s">
        <v>34</v>
      </c>
      <c r="AG10" s="68" t="s">
        <v>31</v>
      </c>
      <c r="AH10" s="70" t="s">
        <v>272</v>
      </c>
      <c r="AI10" s="71"/>
      <c r="AJ10" s="68" t="s">
        <v>32</v>
      </c>
      <c r="AK10" s="68" t="s">
        <v>33</v>
      </c>
      <c r="AL10" s="68" t="s">
        <v>34</v>
      </c>
      <c r="AM10" s="68" t="s">
        <v>31</v>
      </c>
      <c r="AN10" s="70" t="s">
        <v>272</v>
      </c>
      <c r="AO10" s="71"/>
      <c r="AP10" s="68" t="s">
        <v>32</v>
      </c>
      <c r="AQ10" s="68" t="s">
        <v>33</v>
      </c>
      <c r="AR10" s="68" t="s">
        <v>34</v>
      </c>
      <c r="AS10" s="68" t="s">
        <v>31</v>
      </c>
      <c r="AT10" s="70" t="s">
        <v>272</v>
      </c>
      <c r="AU10" s="71"/>
      <c r="AV10" s="68" t="s">
        <v>32</v>
      </c>
      <c r="AW10" s="68" t="s">
        <v>33</v>
      </c>
      <c r="AX10" s="68" t="s">
        <v>34</v>
      </c>
    </row>
    <row r="11" spans="2:50" ht="15" thickBot="1" x14ac:dyDescent="0.25">
      <c r="C11" s="69"/>
      <c r="D11" s="60" t="s">
        <v>273</v>
      </c>
      <c r="E11" s="60" t="s">
        <v>274</v>
      </c>
      <c r="F11" s="69"/>
      <c r="G11" s="69"/>
      <c r="H11" s="69"/>
      <c r="I11" s="69"/>
      <c r="J11" s="60" t="s">
        <v>273</v>
      </c>
      <c r="K11" s="60" t="s">
        <v>274</v>
      </c>
      <c r="L11" s="69"/>
      <c r="M11" s="69"/>
      <c r="N11" s="69"/>
      <c r="O11" s="69"/>
      <c r="P11" s="60" t="s">
        <v>273</v>
      </c>
      <c r="Q11" s="60" t="s">
        <v>274</v>
      </c>
      <c r="R11" s="69"/>
      <c r="S11" s="69"/>
      <c r="T11" s="69"/>
      <c r="U11" s="69"/>
      <c r="V11" s="60" t="s">
        <v>273</v>
      </c>
      <c r="W11" s="60" t="s">
        <v>274</v>
      </c>
      <c r="X11" s="69"/>
      <c r="Y11" s="69"/>
      <c r="Z11" s="69"/>
      <c r="AA11" s="69"/>
      <c r="AB11" s="60" t="s">
        <v>273</v>
      </c>
      <c r="AC11" s="60" t="s">
        <v>274</v>
      </c>
      <c r="AD11" s="69"/>
      <c r="AE11" s="69"/>
      <c r="AF11" s="69"/>
      <c r="AG11" s="69"/>
      <c r="AH11" s="60" t="s">
        <v>273</v>
      </c>
      <c r="AI11" s="60" t="s">
        <v>274</v>
      </c>
      <c r="AJ11" s="69"/>
      <c r="AK11" s="69"/>
      <c r="AL11" s="69"/>
      <c r="AM11" s="69"/>
      <c r="AN11" s="60" t="s">
        <v>273</v>
      </c>
      <c r="AO11" s="60" t="s">
        <v>274</v>
      </c>
      <c r="AP11" s="69"/>
      <c r="AQ11" s="69"/>
      <c r="AR11" s="69"/>
      <c r="AS11" s="69"/>
      <c r="AT11" s="60" t="s">
        <v>273</v>
      </c>
      <c r="AU11" s="60" t="s">
        <v>274</v>
      </c>
      <c r="AV11" s="69"/>
      <c r="AW11" s="69"/>
      <c r="AX11" s="69"/>
    </row>
    <row r="12" spans="2:50" ht="20.100000000000001" customHeight="1" thickBot="1" x14ac:dyDescent="0.25">
      <c r="B12" s="3" t="s">
        <v>198</v>
      </c>
      <c r="C12" s="18">
        <v>1332</v>
      </c>
      <c r="D12" s="18">
        <v>131</v>
      </c>
      <c r="E12" s="18">
        <v>78</v>
      </c>
      <c r="F12" s="18">
        <v>2</v>
      </c>
      <c r="G12" s="18">
        <v>1560</v>
      </c>
      <c r="H12" s="18">
        <v>1012</v>
      </c>
      <c r="I12" s="18">
        <v>318</v>
      </c>
      <c r="J12" s="18">
        <v>76</v>
      </c>
      <c r="K12" s="18">
        <v>0</v>
      </c>
      <c r="L12" s="18">
        <v>0</v>
      </c>
      <c r="M12" s="18">
        <v>394</v>
      </c>
      <c r="N12" s="18">
        <v>1</v>
      </c>
      <c r="O12" s="18">
        <v>11</v>
      </c>
      <c r="P12" s="18">
        <v>0</v>
      </c>
      <c r="Q12" s="18">
        <v>0</v>
      </c>
      <c r="R12" s="18">
        <v>0</v>
      </c>
      <c r="S12" s="18">
        <v>6</v>
      </c>
      <c r="T12" s="18">
        <v>12</v>
      </c>
      <c r="U12" s="18">
        <v>791</v>
      </c>
      <c r="V12" s="18">
        <v>55</v>
      </c>
      <c r="W12" s="18">
        <v>78</v>
      </c>
      <c r="X12" s="18">
        <v>2</v>
      </c>
      <c r="Y12" s="18">
        <v>932</v>
      </c>
      <c r="Z12" s="18">
        <v>725</v>
      </c>
      <c r="AA12" s="18">
        <v>196</v>
      </c>
      <c r="AB12" s="18">
        <v>0</v>
      </c>
      <c r="AC12" s="18">
        <v>0</v>
      </c>
      <c r="AD12" s="18">
        <v>0</v>
      </c>
      <c r="AE12" s="18">
        <v>207</v>
      </c>
      <c r="AF12" s="18">
        <v>270</v>
      </c>
      <c r="AG12" s="18">
        <v>15</v>
      </c>
      <c r="AH12" s="18">
        <v>0</v>
      </c>
      <c r="AI12" s="18">
        <v>0</v>
      </c>
      <c r="AJ12" s="18">
        <v>0</v>
      </c>
      <c r="AK12" s="18">
        <v>21</v>
      </c>
      <c r="AL12" s="18">
        <v>2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1</v>
      </c>
      <c r="AT12" s="18">
        <v>0</v>
      </c>
      <c r="AU12" s="18">
        <v>0</v>
      </c>
      <c r="AV12" s="18">
        <v>0</v>
      </c>
      <c r="AW12" s="18">
        <v>0</v>
      </c>
      <c r="AX12" s="18">
        <v>2</v>
      </c>
    </row>
    <row r="13" spans="2:50" ht="20.100000000000001" customHeight="1" thickBot="1" x14ac:dyDescent="0.25">
      <c r="B13" s="4" t="s">
        <v>199</v>
      </c>
      <c r="C13" s="19">
        <v>1809</v>
      </c>
      <c r="D13" s="19">
        <v>198</v>
      </c>
      <c r="E13" s="19">
        <v>7</v>
      </c>
      <c r="F13" s="19">
        <v>6</v>
      </c>
      <c r="G13" s="19">
        <v>2127</v>
      </c>
      <c r="H13" s="19">
        <v>2234</v>
      </c>
      <c r="I13" s="19">
        <v>619</v>
      </c>
      <c r="J13" s="19">
        <v>67</v>
      </c>
      <c r="K13" s="19">
        <v>3</v>
      </c>
      <c r="L13" s="19">
        <v>0</v>
      </c>
      <c r="M13" s="19">
        <v>694</v>
      </c>
      <c r="N13" s="19">
        <v>18</v>
      </c>
      <c r="O13" s="19">
        <v>5</v>
      </c>
      <c r="P13" s="19">
        <v>0</v>
      </c>
      <c r="Q13" s="19">
        <v>0</v>
      </c>
      <c r="R13" s="19">
        <v>1</v>
      </c>
      <c r="S13" s="19">
        <v>4</v>
      </c>
      <c r="T13" s="19">
        <v>37</v>
      </c>
      <c r="U13" s="19">
        <v>892</v>
      </c>
      <c r="V13" s="19">
        <v>127</v>
      </c>
      <c r="W13" s="19">
        <v>4</v>
      </c>
      <c r="X13" s="19">
        <v>1</v>
      </c>
      <c r="Y13" s="19">
        <v>1105</v>
      </c>
      <c r="Z13" s="19">
        <v>1609</v>
      </c>
      <c r="AA13" s="19">
        <v>191</v>
      </c>
      <c r="AB13" s="19">
        <v>0</v>
      </c>
      <c r="AC13" s="19">
        <v>0</v>
      </c>
      <c r="AD13" s="19">
        <v>4</v>
      </c>
      <c r="AE13" s="19">
        <v>214</v>
      </c>
      <c r="AF13" s="19">
        <v>513</v>
      </c>
      <c r="AG13" s="19">
        <v>100</v>
      </c>
      <c r="AH13" s="19">
        <v>4</v>
      </c>
      <c r="AI13" s="19">
        <v>0</v>
      </c>
      <c r="AJ13" s="19">
        <v>0</v>
      </c>
      <c r="AK13" s="19">
        <v>110</v>
      </c>
      <c r="AL13" s="19">
        <v>48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2</v>
      </c>
      <c r="AT13" s="19">
        <v>0</v>
      </c>
      <c r="AU13" s="19">
        <v>0</v>
      </c>
      <c r="AV13" s="19">
        <v>0</v>
      </c>
      <c r="AW13" s="19">
        <v>0</v>
      </c>
      <c r="AX13" s="19">
        <v>9</v>
      </c>
    </row>
    <row r="14" spans="2:50" ht="20.100000000000001" customHeight="1" thickBot="1" x14ac:dyDescent="0.25">
      <c r="B14" s="4" t="s">
        <v>200</v>
      </c>
      <c r="C14" s="19">
        <v>591</v>
      </c>
      <c r="D14" s="19">
        <v>279</v>
      </c>
      <c r="E14" s="19">
        <v>5</v>
      </c>
      <c r="F14" s="19">
        <v>0</v>
      </c>
      <c r="G14" s="19">
        <v>853</v>
      </c>
      <c r="H14" s="19">
        <v>870</v>
      </c>
      <c r="I14" s="19">
        <v>234</v>
      </c>
      <c r="J14" s="19">
        <v>77</v>
      </c>
      <c r="K14" s="19">
        <v>1</v>
      </c>
      <c r="L14" s="19">
        <v>0</v>
      </c>
      <c r="M14" s="19">
        <v>311</v>
      </c>
      <c r="N14" s="19">
        <v>10</v>
      </c>
      <c r="O14" s="19">
        <v>1</v>
      </c>
      <c r="P14" s="19">
        <v>0</v>
      </c>
      <c r="Q14" s="19">
        <v>0</v>
      </c>
      <c r="R14" s="19">
        <v>0</v>
      </c>
      <c r="S14" s="19">
        <v>2</v>
      </c>
      <c r="T14" s="19">
        <v>9</v>
      </c>
      <c r="U14" s="19">
        <v>216</v>
      </c>
      <c r="V14" s="19">
        <v>202</v>
      </c>
      <c r="W14" s="19">
        <v>4</v>
      </c>
      <c r="X14" s="19">
        <v>0</v>
      </c>
      <c r="Y14" s="19">
        <v>402</v>
      </c>
      <c r="Z14" s="19">
        <v>605</v>
      </c>
      <c r="AA14" s="19">
        <v>108</v>
      </c>
      <c r="AB14" s="19">
        <v>0</v>
      </c>
      <c r="AC14" s="19">
        <v>0</v>
      </c>
      <c r="AD14" s="19">
        <v>0</v>
      </c>
      <c r="AE14" s="19">
        <v>107</v>
      </c>
      <c r="AF14" s="19">
        <v>218</v>
      </c>
      <c r="AG14" s="19">
        <v>32</v>
      </c>
      <c r="AH14" s="19">
        <v>0</v>
      </c>
      <c r="AI14" s="19">
        <v>0</v>
      </c>
      <c r="AJ14" s="19">
        <v>0</v>
      </c>
      <c r="AK14" s="19">
        <v>31</v>
      </c>
      <c r="AL14" s="19">
        <v>28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</row>
    <row r="15" spans="2:50" ht="20.100000000000001" customHeight="1" thickBot="1" x14ac:dyDescent="0.25">
      <c r="B15" s="4" t="s">
        <v>201</v>
      </c>
      <c r="C15" s="19">
        <v>1425</v>
      </c>
      <c r="D15" s="19">
        <v>276</v>
      </c>
      <c r="E15" s="19">
        <v>72</v>
      </c>
      <c r="F15" s="19">
        <v>1</v>
      </c>
      <c r="G15" s="19">
        <v>1843</v>
      </c>
      <c r="H15" s="19">
        <v>1294</v>
      </c>
      <c r="I15" s="19">
        <v>344</v>
      </c>
      <c r="J15" s="19">
        <v>100</v>
      </c>
      <c r="K15" s="19">
        <v>0</v>
      </c>
      <c r="L15" s="19">
        <v>0</v>
      </c>
      <c r="M15" s="19">
        <v>443</v>
      </c>
      <c r="N15" s="19">
        <v>2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</v>
      </c>
      <c r="U15" s="19">
        <v>772</v>
      </c>
      <c r="V15" s="19">
        <v>176</v>
      </c>
      <c r="W15" s="19">
        <v>72</v>
      </c>
      <c r="X15" s="19">
        <v>1</v>
      </c>
      <c r="Y15" s="19">
        <v>1114</v>
      </c>
      <c r="Z15" s="19">
        <v>826</v>
      </c>
      <c r="AA15" s="19">
        <v>188</v>
      </c>
      <c r="AB15" s="19">
        <v>0</v>
      </c>
      <c r="AC15" s="19">
        <v>0</v>
      </c>
      <c r="AD15" s="19">
        <v>0</v>
      </c>
      <c r="AE15" s="19">
        <v>161</v>
      </c>
      <c r="AF15" s="19">
        <v>441</v>
      </c>
      <c r="AG15" s="19">
        <v>121</v>
      </c>
      <c r="AH15" s="19">
        <v>0</v>
      </c>
      <c r="AI15" s="19">
        <v>0</v>
      </c>
      <c r="AJ15" s="19">
        <v>0</v>
      </c>
      <c r="AK15" s="19">
        <v>125</v>
      </c>
      <c r="AL15" s="19">
        <v>24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00000000000001" customHeight="1" thickBot="1" x14ac:dyDescent="0.25">
      <c r="B16" s="4" t="s">
        <v>202</v>
      </c>
      <c r="C16" s="19">
        <v>598</v>
      </c>
      <c r="D16" s="19">
        <v>65</v>
      </c>
      <c r="E16" s="19">
        <v>15</v>
      </c>
      <c r="F16" s="19">
        <v>34</v>
      </c>
      <c r="G16" s="19">
        <v>594</v>
      </c>
      <c r="H16" s="19">
        <v>920</v>
      </c>
      <c r="I16" s="19">
        <v>190</v>
      </c>
      <c r="J16" s="19">
        <v>46</v>
      </c>
      <c r="K16" s="19">
        <v>2</v>
      </c>
      <c r="L16" s="19">
        <v>0</v>
      </c>
      <c r="M16" s="19">
        <v>238</v>
      </c>
      <c r="N16" s="19">
        <v>13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1</v>
      </c>
      <c r="U16" s="19">
        <v>328</v>
      </c>
      <c r="V16" s="19">
        <v>19</v>
      </c>
      <c r="W16" s="19">
        <v>13</v>
      </c>
      <c r="X16" s="19">
        <v>0</v>
      </c>
      <c r="Y16" s="19">
        <v>286</v>
      </c>
      <c r="Z16" s="19">
        <v>746</v>
      </c>
      <c r="AA16" s="19">
        <v>59</v>
      </c>
      <c r="AB16" s="19">
        <v>0</v>
      </c>
      <c r="AC16" s="19">
        <v>0</v>
      </c>
      <c r="AD16" s="19">
        <v>34</v>
      </c>
      <c r="AE16" s="19">
        <v>50</v>
      </c>
      <c r="AF16" s="19">
        <v>133</v>
      </c>
      <c r="AG16" s="19">
        <v>21</v>
      </c>
      <c r="AH16" s="19">
        <v>0</v>
      </c>
      <c r="AI16" s="19">
        <v>0</v>
      </c>
      <c r="AJ16" s="19">
        <v>0</v>
      </c>
      <c r="AK16" s="19">
        <v>19</v>
      </c>
      <c r="AL16" s="19">
        <v>27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</row>
    <row r="17" spans="2:50" ht="20.100000000000001" customHeight="1" thickBot="1" x14ac:dyDescent="0.25">
      <c r="B17" s="4" t="s">
        <v>203</v>
      </c>
      <c r="C17" s="19">
        <v>622</v>
      </c>
      <c r="D17" s="19">
        <v>100</v>
      </c>
      <c r="E17" s="19">
        <v>16</v>
      </c>
      <c r="F17" s="19">
        <v>3</v>
      </c>
      <c r="G17" s="19">
        <v>755</v>
      </c>
      <c r="H17" s="19">
        <v>734</v>
      </c>
      <c r="I17" s="19">
        <v>118</v>
      </c>
      <c r="J17" s="19">
        <v>2</v>
      </c>
      <c r="K17" s="19">
        <v>0</v>
      </c>
      <c r="L17" s="19">
        <v>0</v>
      </c>
      <c r="M17" s="19">
        <v>118</v>
      </c>
      <c r="N17" s="19">
        <v>3</v>
      </c>
      <c r="O17" s="19">
        <v>2</v>
      </c>
      <c r="P17" s="19">
        <v>0</v>
      </c>
      <c r="Q17" s="19">
        <v>0</v>
      </c>
      <c r="R17" s="19">
        <v>0</v>
      </c>
      <c r="S17" s="19">
        <v>0</v>
      </c>
      <c r="T17" s="19">
        <v>3</v>
      </c>
      <c r="U17" s="19">
        <v>344</v>
      </c>
      <c r="V17" s="19">
        <v>98</v>
      </c>
      <c r="W17" s="19">
        <v>16</v>
      </c>
      <c r="X17" s="19">
        <v>3</v>
      </c>
      <c r="Y17" s="19">
        <v>454</v>
      </c>
      <c r="Z17" s="19">
        <v>564</v>
      </c>
      <c r="AA17" s="19">
        <v>148</v>
      </c>
      <c r="AB17" s="19">
        <v>0</v>
      </c>
      <c r="AC17" s="19">
        <v>0</v>
      </c>
      <c r="AD17" s="19">
        <v>0</v>
      </c>
      <c r="AE17" s="19">
        <v>169</v>
      </c>
      <c r="AF17" s="19">
        <v>148</v>
      </c>
      <c r="AG17" s="19">
        <v>10</v>
      </c>
      <c r="AH17" s="19">
        <v>0</v>
      </c>
      <c r="AI17" s="19">
        <v>0</v>
      </c>
      <c r="AJ17" s="19">
        <v>0</v>
      </c>
      <c r="AK17" s="19">
        <v>14</v>
      </c>
      <c r="AL17" s="19">
        <v>15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1</v>
      </c>
    </row>
    <row r="18" spans="2:50" ht="20.100000000000001" customHeight="1" thickBot="1" x14ac:dyDescent="0.25">
      <c r="B18" s="4" t="s">
        <v>204</v>
      </c>
      <c r="C18" s="19">
        <v>2673</v>
      </c>
      <c r="D18" s="19">
        <v>212</v>
      </c>
      <c r="E18" s="19">
        <v>379</v>
      </c>
      <c r="F18" s="19">
        <v>10</v>
      </c>
      <c r="G18" s="19">
        <v>3315</v>
      </c>
      <c r="H18" s="19">
        <v>2979</v>
      </c>
      <c r="I18" s="19">
        <v>819</v>
      </c>
      <c r="J18" s="19">
        <v>134</v>
      </c>
      <c r="K18" s="19">
        <v>8</v>
      </c>
      <c r="L18" s="19">
        <v>0</v>
      </c>
      <c r="M18" s="19">
        <v>932</v>
      </c>
      <c r="N18" s="19">
        <v>96</v>
      </c>
      <c r="O18" s="19">
        <v>4</v>
      </c>
      <c r="P18" s="19">
        <v>0</v>
      </c>
      <c r="Q18" s="19">
        <v>0</v>
      </c>
      <c r="R18" s="19">
        <v>0</v>
      </c>
      <c r="S18" s="19">
        <v>4</v>
      </c>
      <c r="T18" s="19">
        <v>12</v>
      </c>
      <c r="U18" s="19">
        <v>1356</v>
      </c>
      <c r="V18" s="19">
        <v>76</v>
      </c>
      <c r="W18" s="19">
        <v>371</v>
      </c>
      <c r="X18" s="19">
        <v>8</v>
      </c>
      <c r="Y18" s="19">
        <v>1822</v>
      </c>
      <c r="Z18" s="19">
        <v>2018</v>
      </c>
      <c r="AA18" s="19">
        <v>401</v>
      </c>
      <c r="AB18" s="19">
        <v>0</v>
      </c>
      <c r="AC18" s="19">
        <v>0</v>
      </c>
      <c r="AD18" s="19">
        <v>1</v>
      </c>
      <c r="AE18" s="19">
        <v>431</v>
      </c>
      <c r="AF18" s="19">
        <v>761</v>
      </c>
      <c r="AG18" s="19">
        <v>91</v>
      </c>
      <c r="AH18" s="19">
        <v>1</v>
      </c>
      <c r="AI18" s="19">
        <v>0</v>
      </c>
      <c r="AJ18" s="19">
        <v>0</v>
      </c>
      <c r="AK18" s="19">
        <v>124</v>
      </c>
      <c r="AL18" s="19">
        <v>86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2</v>
      </c>
      <c r="AT18" s="19">
        <v>1</v>
      </c>
      <c r="AU18" s="19">
        <v>0</v>
      </c>
      <c r="AV18" s="19">
        <v>1</v>
      </c>
      <c r="AW18" s="19">
        <v>2</v>
      </c>
      <c r="AX18" s="19">
        <v>6</v>
      </c>
    </row>
    <row r="19" spans="2:50" ht="20.100000000000001" customHeight="1" thickBot="1" x14ac:dyDescent="0.25">
      <c r="B19" s="4" t="s">
        <v>205</v>
      </c>
      <c r="C19" s="19">
        <v>2089</v>
      </c>
      <c r="D19" s="19">
        <v>448</v>
      </c>
      <c r="E19" s="19">
        <v>555</v>
      </c>
      <c r="F19" s="19">
        <v>2</v>
      </c>
      <c r="G19" s="19">
        <v>2882</v>
      </c>
      <c r="H19" s="19">
        <v>2814</v>
      </c>
      <c r="I19" s="19">
        <v>548</v>
      </c>
      <c r="J19" s="19">
        <v>22</v>
      </c>
      <c r="K19" s="19">
        <v>0</v>
      </c>
      <c r="L19" s="19">
        <v>0</v>
      </c>
      <c r="M19" s="19">
        <v>579</v>
      </c>
      <c r="N19" s="19">
        <v>12</v>
      </c>
      <c r="O19" s="19">
        <v>2</v>
      </c>
      <c r="P19" s="19">
        <v>0</v>
      </c>
      <c r="Q19" s="19">
        <v>0</v>
      </c>
      <c r="R19" s="19">
        <v>0</v>
      </c>
      <c r="S19" s="19">
        <v>2</v>
      </c>
      <c r="T19" s="19">
        <v>9</v>
      </c>
      <c r="U19" s="19">
        <v>1085</v>
      </c>
      <c r="V19" s="19">
        <v>426</v>
      </c>
      <c r="W19" s="19">
        <v>554</v>
      </c>
      <c r="X19" s="19">
        <v>1</v>
      </c>
      <c r="Y19" s="19">
        <v>1834</v>
      </c>
      <c r="Z19" s="19">
        <v>1918</v>
      </c>
      <c r="AA19" s="19">
        <v>341</v>
      </c>
      <c r="AB19" s="19">
        <v>0</v>
      </c>
      <c r="AC19" s="19">
        <v>0</v>
      </c>
      <c r="AD19" s="19">
        <v>1</v>
      </c>
      <c r="AE19" s="19">
        <v>344</v>
      </c>
      <c r="AF19" s="19">
        <v>742</v>
      </c>
      <c r="AG19" s="19">
        <v>113</v>
      </c>
      <c r="AH19" s="19">
        <v>0</v>
      </c>
      <c r="AI19" s="19">
        <v>1</v>
      </c>
      <c r="AJ19" s="19">
        <v>0</v>
      </c>
      <c r="AK19" s="19">
        <v>121</v>
      </c>
      <c r="AL19" s="19">
        <v>131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2</v>
      </c>
      <c r="AX19" s="19">
        <v>2</v>
      </c>
    </row>
    <row r="20" spans="2:50" ht="20.100000000000001" customHeight="1" thickBot="1" x14ac:dyDescent="0.25">
      <c r="B20" s="4" t="s">
        <v>206</v>
      </c>
      <c r="C20" s="19">
        <v>187</v>
      </c>
      <c r="D20" s="19">
        <v>9</v>
      </c>
      <c r="E20" s="19">
        <v>6</v>
      </c>
      <c r="F20" s="19">
        <v>1</v>
      </c>
      <c r="G20" s="19">
        <v>170</v>
      </c>
      <c r="H20" s="19">
        <v>236</v>
      </c>
      <c r="I20" s="19">
        <v>75</v>
      </c>
      <c r="J20" s="19">
        <v>7</v>
      </c>
      <c r="K20" s="19">
        <v>3</v>
      </c>
      <c r="L20" s="19">
        <v>1</v>
      </c>
      <c r="M20" s="19">
        <v>92</v>
      </c>
      <c r="N20" s="19">
        <v>10</v>
      </c>
      <c r="O20" s="19">
        <v>2</v>
      </c>
      <c r="P20" s="19">
        <v>0</v>
      </c>
      <c r="Q20" s="19">
        <v>0</v>
      </c>
      <c r="R20" s="19">
        <v>0</v>
      </c>
      <c r="S20" s="19">
        <v>0</v>
      </c>
      <c r="T20" s="19">
        <v>2</v>
      </c>
      <c r="U20" s="19">
        <v>83</v>
      </c>
      <c r="V20" s="19">
        <v>2</v>
      </c>
      <c r="W20" s="19">
        <v>3</v>
      </c>
      <c r="X20" s="19">
        <v>0</v>
      </c>
      <c r="Y20" s="19">
        <v>53</v>
      </c>
      <c r="Z20" s="19">
        <v>191</v>
      </c>
      <c r="AA20" s="19">
        <v>23</v>
      </c>
      <c r="AB20" s="19">
        <v>0</v>
      </c>
      <c r="AC20" s="19">
        <v>0</v>
      </c>
      <c r="AD20" s="19">
        <v>0</v>
      </c>
      <c r="AE20" s="19">
        <v>22</v>
      </c>
      <c r="AF20" s="19">
        <v>31</v>
      </c>
      <c r="AG20" s="19">
        <v>4</v>
      </c>
      <c r="AH20" s="19">
        <v>0</v>
      </c>
      <c r="AI20" s="19">
        <v>0</v>
      </c>
      <c r="AJ20" s="19">
        <v>0</v>
      </c>
      <c r="AK20" s="19">
        <v>3</v>
      </c>
      <c r="AL20" s="19">
        <v>2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</row>
    <row r="21" spans="2:50" ht="20.100000000000001" customHeight="1" thickBot="1" x14ac:dyDescent="0.25">
      <c r="B21" s="4" t="s">
        <v>207</v>
      </c>
      <c r="C21" s="19">
        <v>72</v>
      </c>
      <c r="D21" s="19">
        <v>1</v>
      </c>
      <c r="E21" s="19">
        <v>0</v>
      </c>
      <c r="F21" s="19">
        <v>3</v>
      </c>
      <c r="G21" s="19">
        <v>74</v>
      </c>
      <c r="H21" s="19">
        <v>33</v>
      </c>
      <c r="I21" s="19">
        <v>28</v>
      </c>
      <c r="J21" s="19">
        <v>1</v>
      </c>
      <c r="K21" s="19">
        <v>0</v>
      </c>
      <c r="L21" s="19">
        <v>1</v>
      </c>
      <c r="M21" s="19">
        <v>30</v>
      </c>
      <c r="N21" s="19">
        <v>2</v>
      </c>
      <c r="O21" s="19">
        <v>1</v>
      </c>
      <c r="P21" s="19">
        <v>0</v>
      </c>
      <c r="Q21" s="19">
        <v>0</v>
      </c>
      <c r="R21" s="19">
        <v>0</v>
      </c>
      <c r="S21" s="19">
        <v>2</v>
      </c>
      <c r="T21" s="19">
        <v>1</v>
      </c>
      <c r="U21" s="19">
        <v>32</v>
      </c>
      <c r="V21" s="19">
        <v>0</v>
      </c>
      <c r="W21" s="19">
        <v>0</v>
      </c>
      <c r="X21" s="19">
        <v>0</v>
      </c>
      <c r="Y21" s="19">
        <v>28</v>
      </c>
      <c r="Z21" s="19">
        <v>20</v>
      </c>
      <c r="AA21" s="19">
        <v>8</v>
      </c>
      <c r="AB21" s="19">
        <v>0</v>
      </c>
      <c r="AC21" s="19">
        <v>0</v>
      </c>
      <c r="AD21" s="19">
        <v>2</v>
      </c>
      <c r="AE21" s="19">
        <v>10</v>
      </c>
      <c r="AF21" s="19">
        <v>10</v>
      </c>
      <c r="AG21" s="19">
        <v>3</v>
      </c>
      <c r="AH21" s="19">
        <v>0</v>
      </c>
      <c r="AI21" s="19">
        <v>0</v>
      </c>
      <c r="AJ21" s="19">
        <v>0</v>
      </c>
      <c r="AK21" s="19">
        <v>4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</row>
    <row r="22" spans="2:50" ht="20.100000000000001" customHeight="1" thickBot="1" x14ac:dyDescent="0.25">
      <c r="B22" s="4" t="s">
        <v>208</v>
      </c>
      <c r="C22" s="19">
        <v>886</v>
      </c>
      <c r="D22" s="19">
        <v>384</v>
      </c>
      <c r="E22" s="19">
        <v>85</v>
      </c>
      <c r="F22" s="19">
        <v>11</v>
      </c>
      <c r="G22" s="19">
        <v>1417</v>
      </c>
      <c r="H22" s="19">
        <v>366</v>
      </c>
      <c r="I22" s="19">
        <v>164</v>
      </c>
      <c r="J22" s="19">
        <v>235</v>
      </c>
      <c r="K22" s="19">
        <v>0</v>
      </c>
      <c r="L22" s="19">
        <v>0</v>
      </c>
      <c r="M22" s="19">
        <v>403</v>
      </c>
      <c r="N22" s="19">
        <v>2</v>
      </c>
      <c r="O22" s="19">
        <v>4</v>
      </c>
      <c r="P22" s="19">
        <v>0</v>
      </c>
      <c r="Q22" s="19">
        <v>0</v>
      </c>
      <c r="R22" s="19">
        <v>1</v>
      </c>
      <c r="S22" s="19">
        <v>9</v>
      </c>
      <c r="T22" s="19">
        <v>6</v>
      </c>
      <c r="U22" s="19">
        <v>507</v>
      </c>
      <c r="V22" s="19">
        <v>149</v>
      </c>
      <c r="W22" s="19">
        <v>82</v>
      </c>
      <c r="X22" s="19">
        <v>5</v>
      </c>
      <c r="Y22" s="19">
        <v>791</v>
      </c>
      <c r="Z22" s="19">
        <v>191</v>
      </c>
      <c r="AA22" s="19">
        <v>158</v>
      </c>
      <c r="AB22" s="19">
        <v>0</v>
      </c>
      <c r="AC22" s="19">
        <v>0</v>
      </c>
      <c r="AD22" s="19">
        <v>4</v>
      </c>
      <c r="AE22" s="19">
        <v>159</v>
      </c>
      <c r="AF22" s="19">
        <v>130</v>
      </c>
      <c r="AG22" s="19">
        <v>53</v>
      </c>
      <c r="AH22" s="19">
        <v>0</v>
      </c>
      <c r="AI22" s="19">
        <v>3</v>
      </c>
      <c r="AJ22" s="19">
        <v>1</v>
      </c>
      <c r="AK22" s="19">
        <v>55</v>
      </c>
      <c r="AL22" s="19">
        <v>37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209</v>
      </c>
      <c r="C23" s="19">
        <v>1118</v>
      </c>
      <c r="D23" s="19">
        <v>93</v>
      </c>
      <c r="E23" s="19">
        <v>11</v>
      </c>
      <c r="F23" s="19">
        <v>10</v>
      </c>
      <c r="G23" s="19">
        <v>1291</v>
      </c>
      <c r="H23" s="19">
        <v>962</v>
      </c>
      <c r="I23" s="19">
        <v>300</v>
      </c>
      <c r="J23" s="19">
        <v>44</v>
      </c>
      <c r="K23" s="19">
        <v>0</v>
      </c>
      <c r="L23" s="19">
        <v>0</v>
      </c>
      <c r="M23" s="19">
        <v>347</v>
      </c>
      <c r="N23" s="19">
        <v>8</v>
      </c>
      <c r="O23" s="19">
        <v>5</v>
      </c>
      <c r="P23" s="19">
        <v>0</v>
      </c>
      <c r="Q23" s="19">
        <v>0</v>
      </c>
      <c r="R23" s="19">
        <v>0</v>
      </c>
      <c r="S23" s="19">
        <v>8</v>
      </c>
      <c r="T23" s="19">
        <v>9</v>
      </c>
      <c r="U23" s="19">
        <v>540</v>
      </c>
      <c r="V23" s="19">
        <v>48</v>
      </c>
      <c r="W23" s="19">
        <v>11</v>
      </c>
      <c r="X23" s="19">
        <v>7</v>
      </c>
      <c r="Y23" s="19">
        <v>705</v>
      </c>
      <c r="Z23" s="19">
        <v>635</v>
      </c>
      <c r="AA23" s="19">
        <v>250</v>
      </c>
      <c r="AB23" s="19">
        <v>0</v>
      </c>
      <c r="AC23" s="19">
        <v>0</v>
      </c>
      <c r="AD23" s="19">
        <v>3</v>
      </c>
      <c r="AE23" s="19">
        <v>210</v>
      </c>
      <c r="AF23" s="19">
        <v>293</v>
      </c>
      <c r="AG23" s="19">
        <v>23</v>
      </c>
      <c r="AH23" s="19">
        <v>1</v>
      </c>
      <c r="AI23" s="19">
        <v>0</v>
      </c>
      <c r="AJ23" s="19">
        <v>0</v>
      </c>
      <c r="AK23" s="19">
        <v>21</v>
      </c>
      <c r="AL23" s="19">
        <v>15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2</v>
      </c>
    </row>
    <row r="24" spans="2:50" ht="20.100000000000001" customHeight="1" thickBot="1" x14ac:dyDescent="0.25">
      <c r="B24" s="4" t="s">
        <v>210</v>
      </c>
      <c r="C24" s="19">
        <v>1759</v>
      </c>
      <c r="D24" s="19">
        <v>794</v>
      </c>
      <c r="E24" s="19">
        <v>20</v>
      </c>
      <c r="F24" s="19">
        <v>3</v>
      </c>
      <c r="G24" s="19">
        <v>2677</v>
      </c>
      <c r="H24" s="19">
        <v>2227</v>
      </c>
      <c r="I24" s="19">
        <v>534</v>
      </c>
      <c r="J24" s="19">
        <v>75</v>
      </c>
      <c r="K24" s="19">
        <v>1</v>
      </c>
      <c r="L24" s="19">
        <v>0</v>
      </c>
      <c r="M24" s="19">
        <v>599</v>
      </c>
      <c r="N24" s="19">
        <v>24</v>
      </c>
      <c r="O24" s="19">
        <v>8</v>
      </c>
      <c r="P24" s="19">
        <v>0</v>
      </c>
      <c r="Q24" s="19">
        <v>0</v>
      </c>
      <c r="R24" s="19">
        <v>0</v>
      </c>
      <c r="S24" s="19">
        <v>8</v>
      </c>
      <c r="T24" s="19">
        <v>14</v>
      </c>
      <c r="U24" s="19">
        <v>849</v>
      </c>
      <c r="V24" s="19">
        <v>719</v>
      </c>
      <c r="W24" s="19">
        <v>19</v>
      </c>
      <c r="X24" s="19">
        <v>3</v>
      </c>
      <c r="Y24" s="19">
        <v>1674</v>
      </c>
      <c r="Z24" s="19">
        <v>1735</v>
      </c>
      <c r="AA24" s="19">
        <v>319</v>
      </c>
      <c r="AB24" s="19">
        <v>0</v>
      </c>
      <c r="AC24" s="19">
        <v>0</v>
      </c>
      <c r="AD24" s="19">
        <v>0</v>
      </c>
      <c r="AE24" s="19">
        <v>319</v>
      </c>
      <c r="AF24" s="19">
        <v>420</v>
      </c>
      <c r="AG24" s="19">
        <v>49</v>
      </c>
      <c r="AH24" s="19">
        <v>0</v>
      </c>
      <c r="AI24" s="19">
        <v>0</v>
      </c>
      <c r="AJ24" s="19">
        <v>0</v>
      </c>
      <c r="AK24" s="19">
        <v>76</v>
      </c>
      <c r="AL24" s="19">
        <v>34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1</v>
      </c>
      <c r="AX24" s="19">
        <v>0</v>
      </c>
    </row>
    <row r="25" spans="2:50" ht="20.100000000000001" customHeight="1" thickBot="1" x14ac:dyDescent="0.25">
      <c r="B25" s="4" t="s">
        <v>211</v>
      </c>
      <c r="C25" s="19">
        <v>1332</v>
      </c>
      <c r="D25" s="19">
        <v>396</v>
      </c>
      <c r="E25" s="19">
        <v>263</v>
      </c>
      <c r="F25" s="19">
        <v>5</v>
      </c>
      <c r="G25" s="19">
        <v>2090</v>
      </c>
      <c r="H25" s="19">
        <v>1129</v>
      </c>
      <c r="I25" s="19">
        <v>583</v>
      </c>
      <c r="J25" s="19">
        <v>118</v>
      </c>
      <c r="K25" s="19">
        <v>0</v>
      </c>
      <c r="L25" s="19">
        <v>0</v>
      </c>
      <c r="M25" s="19">
        <v>698</v>
      </c>
      <c r="N25" s="19">
        <v>5</v>
      </c>
      <c r="O25" s="19">
        <v>0</v>
      </c>
      <c r="P25" s="19">
        <v>0</v>
      </c>
      <c r="Q25" s="19">
        <v>0</v>
      </c>
      <c r="R25" s="19">
        <v>1</v>
      </c>
      <c r="S25" s="19">
        <v>1</v>
      </c>
      <c r="T25" s="19">
        <v>14</v>
      </c>
      <c r="U25" s="19">
        <v>556</v>
      </c>
      <c r="V25" s="19">
        <v>275</v>
      </c>
      <c r="W25" s="19">
        <v>263</v>
      </c>
      <c r="X25" s="19">
        <v>2</v>
      </c>
      <c r="Y25" s="19">
        <v>1180</v>
      </c>
      <c r="Z25" s="19">
        <v>820</v>
      </c>
      <c r="AA25" s="19">
        <v>61</v>
      </c>
      <c r="AB25" s="19">
        <v>0</v>
      </c>
      <c r="AC25" s="19">
        <v>0</v>
      </c>
      <c r="AD25" s="19">
        <v>2</v>
      </c>
      <c r="AE25" s="19">
        <v>75</v>
      </c>
      <c r="AF25" s="19">
        <v>255</v>
      </c>
      <c r="AG25" s="19">
        <v>132</v>
      </c>
      <c r="AH25" s="19">
        <v>3</v>
      </c>
      <c r="AI25" s="19">
        <v>0</v>
      </c>
      <c r="AJ25" s="19">
        <v>0</v>
      </c>
      <c r="AK25" s="19">
        <v>136</v>
      </c>
      <c r="AL25" s="19">
        <v>31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4</v>
      </c>
    </row>
    <row r="26" spans="2:50" ht="20.100000000000001" customHeight="1" thickBot="1" x14ac:dyDescent="0.25">
      <c r="B26" s="4" t="s">
        <v>212</v>
      </c>
      <c r="C26" s="19">
        <v>1232</v>
      </c>
      <c r="D26" s="19">
        <v>199</v>
      </c>
      <c r="E26" s="19">
        <v>42</v>
      </c>
      <c r="F26" s="19">
        <v>5</v>
      </c>
      <c r="G26" s="19">
        <v>1317</v>
      </c>
      <c r="H26" s="19">
        <v>1115</v>
      </c>
      <c r="I26" s="19">
        <v>679</v>
      </c>
      <c r="J26" s="19">
        <v>166</v>
      </c>
      <c r="K26" s="19">
        <v>32</v>
      </c>
      <c r="L26" s="19">
        <v>0</v>
      </c>
      <c r="M26" s="19">
        <v>877</v>
      </c>
      <c r="N26" s="19">
        <v>9</v>
      </c>
      <c r="O26" s="19">
        <v>4</v>
      </c>
      <c r="P26" s="19">
        <v>0</v>
      </c>
      <c r="Q26" s="19">
        <v>0</v>
      </c>
      <c r="R26" s="19">
        <v>0</v>
      </c>
      <c r="S26" s="19">
        <v>2</v>
      </c>
      <c r="T26" s="19">
        <v>6</v>
      </c>
      <c r="U26" s="19">
        <v>355</v>
      </c>
      <c r="V26" s="19">
        <v>33</v>
      </c>
      <c r="W26" s="19">
        <v>10</v>
      </c>
      <c r="X26" s="19">
        <v>0</v>
      </c>
      <c r="Y26" s="19">
        <v>287</v>
      </c>
      <c r="Z26" s="19">
        <v>797</v>
      </c>
      <c r="AA26" s="19">
        <v>132</v>
      </c>
      <c r="AB26" s="19">
        <v>0</v>
      </c>
      <c r="AC26" s="19">
        <v>0</v>
      </c>
      <c r="AD26" s="19">
        <v>5</v>
      </c>
      <c r="AE26" s="19">
        <v>98</v>
      </c>
      <c r="AF26" s="19">
        <v>254</v>
      </c>
      <c r="AG26" s="19">
        <v>62</v>
      </c>
      <c r="AH26" s="19">
        <v>0</v>
      </c>
      <c r="AI26" s="19">
        <v>0</v>
      </c>
      <c r="AJ26" s="19">
        <v>0</v>
      </c>
      <c r="AK26" s="19">
        <v>53</v>
      </c>
      <c r="AL26" s="19">
        <v>49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213</v>
      </c>
      <c r="C27" s="27">
        <v>650</v>
      </c>
      <c r="D27" s="27">
        <v>101</v>
      </c>
      <c r="E27" s="27">
        <v>12</v>
      </c>
      <c r="F27" s="27">
        <v>0</v>
      </c>
      <c r="G27" s="27">
        <v>771</v>
      </c>
      <c r="H27" s="27">
        <v>470</v>
      </c>
      <c r="I27" s="27">
        <v>173</v>
      </c>
      <c r="J27" s="27">
        <v>83</v>
      </c>
      <c r="K27" s="27">
        <v>6</v>
      </c>
      <c r="L27" s="27">
        <v>0</v>
      </c>
      <c r="M27" s="27">
        <v>259</v>
      </c>
      <c r="N27" s="27">
        <v>16</v>
      </c>
      <c r="O27" s="27">
        <v>1</v>
      </c>
      <c r="P27" s="27">
        <v>0</v>
      </c>
      <c r="Q27" s="27">
        <v>0</v>
      </c>
      <c r="R27" s="27">
        <v>0</v>
      </c>
      <c r="S27" s="27">
        <v>0</v>
      </c>
      <c r="T27" s="27">
        <v>3</v>
      </c>
      <c r="U27" s="27">
        <v>389</v>
      </c>
      <c r="V27" s="27">
        <v>15</v>
      </c>
      <c r="W27" s="27">
        <v>6</v>
      </c>
      <c r="X27" s="27">
        <v>0</v>
      </c>
      <c r="Y27" s="27">
        <v>403</v>
      </c>
      <c r="Z27" s="27">
        <v>333</v>
      </c>
      <c r="AA27" s="27">
        <v>59</v>
      </c>
      <c r="AB27" s="27">
        <v>0</v>
      </c>
      <c r="AC27" s="27">
        <v>0</v>
      </c>
      <c r="AD27" s="27">
        <v>0</v>
      </c>
      <c r="AE27" s="27">
        <v>78</v>
      </c>
      <c r="AF27" s="27">
        <v>109</v>
      </c>
      <c r="AG27" s="27">
        <v>28</v>
      </c>
      <c r="AH27" s="27">
        <v>3</v>
      </c>
      <c r="AI27" s="27">
        <v>0</v>
      </c>
      <c r="AJ27" s="27">
        <v>0</v>
      </c>
      <c r="AK27" s="27">
        <v>30</v>
      </c>
      <c r="AL27" s="27">
        <v>8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1</v>
      </c>
      <c r="AX27" s="27">
        <v>1</v>
      </c>
    </row>
    <row r="28" spans="2:50" ht="20.100000000000001" customHeight="1" thickBot="1" x14ac:dyDescent="0.25">
      <c r="B28" s="6" t="s">
        <v>214</v>
      </c>
      <c r="C28" s="29">
        <v>94</v>
      </c>
      <c r="D28" s="29">
        <v>23</v>
      </c>
      <c r="E28" s="29">
        <v>3</v>
      </c>
      <c r="F28" s="29">
        <v>0</v>
      </c>
      <c r="G28" s="29">
        <v>102</v>
      </c>
      <c r="H28" s="29">
        <v>516</v>
      </c>
      <c r="I28" s="29">
        <v>8</v>
      </c>
      <c r="J28" s="29">
        <v>0</v>
      </c>
      <c r="K28" s="29">
        <v>0</v>
      </c>
      <c r="L28" s="29">
        <v>0</v>
      </c>
      <c r="M28" s="29">
        <v>10</v>
      </c>
      <c r="N28" s="29">
        <v>3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76</v>
      </c>
      <c r="V28" s="29">
        <v>23</v>
      </c>
      <c r="W28" s="29">
        <v>3</v>
      </c>
      <c r="X28" s="29">
        <v>0</v>
      </c>
      <c r="Y28" s="29">
        <v>79</v>
      </c>
      <c r="Z28" s="29">
        <v>427</v>
      </c>
      <c r="AA28" s="29">
        <v>8</v>
      </c>
      <c r="AB28" s="29">
        <v>0</v>
      </c>
      <c r="AC28" s="29">
        <v>0</v>
      </c>
      <c r="AD28" s="29">
        <v>0</v>
      </c>
      <c r="AE28" s="29">
        <v>11</v>
      </c>
      <c r="AF28" s="29">
        <v>77</v>
      </c>
      <c r="AG28" s="29">
        <v>2</v>
      </c>
      <c r="AH28" s="29">
        <v>0</v>
      </c>
      <c r="AI28" s="29">
        <v>0</v>
      </c>
      <c r="AJ28" s="29">
        <v>0</v>
      </c>
      <c r="AK28" s="29">
        <v>2</v>
      </c>
      <c r="AL28" s="29">
        <v>9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</row>
    <row r="29" spans="2:50" ht="20.100000000000001" customHeight="1" thickBot="1" x14ac:dyDescent="0.25">
      <c r="B29" s="4" t="s">
        <v>215</v>
      </c>
      <c r="C29" s="29">
        <v>403</v>
      </c>
      <c r="D29" s="29">
        <v>7</v>
      </c>
      <c r="E29" s="29">
        <v>4</v>
      </c>
      <c r="F29" s="29">
        <v>1</v>
      </c>
      <c r="G29" s="29">
        <v>390</v>
      </c>
      <c r="H29" s="29">
        <v>531</v>
      </c>
      <c r="I29" s="29">
        <v>94</v>
      </c>
      <c r="J29" s="29">
        <v>0</v>
      </c>
      <c r="K29" s="29">
        <v>0</v>
      </c>
      <c r="L29" s="29">
        <v>0</v>
      </c>
      <c r="M29" s="29">
        <v>95</v>
      </c>
      <c r="N29" s="29">
        <v>5</v>
      </c>
      <c r="O29" s="29">
        <v>1</v>
      </c>
      <c r="P29" s="29">
        <v>0</v>
      </c>
      <c r="Q29" s="29">
        <v>0</v>
      </c>
      <c r="R29" s="29">
        <v>0</v>
      </c>
      <c r="S29" s="29">
        <v>2</v>
      </c>
      <c r="T29" s="29">
        <v>1</v>
      </c>
      <c r="U29" s="29">
        <v>223</v>
      </c>
      <c r="V29" s="29">
        <v>7</v>
      </c>
      <c r="W29" s="29">
        <v>4</v>
      </c>
      <c r="X29" s="29">
        <v>1</v>
      </c>
      <c r="Y29" s="29">
        <v>223</v>
      </c>
      <c r="Z29" s="29">
        <v>356</v>
      </c>
      <c r="AA29" s="29">
        <v>83</v>
      </c>
      <c r="AB29" s="29">
        <v>0</v>
      </c>
      <c r="AC29" s="29">
        <v>0</v>
      </c>
      <c r="AD29" s="29">
        <v>0</v>
      </c>
      <c r="AE29" s="29">
        <v>68</v>
      </c>
      <c r="AF29" s="29">
        <v>168</v>
      </c>
      <c r="AG29" s="29">
        <v>2</v>
      </c>
      <c r="AH29" s="29">
        <v>0</v>
      </c>
      <c r="AI29" s="29">
        <v>0</v>
      </c>
      <c r="AJ29" s="29">
        <v>0</v>
      </c>
      <c r="AK29" s="29">
        <v>2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1</v>
      </c>
    </row>
    <row r="30" spans="2:50" ht="20.100000000000001" customHeight="1" thickBot="1" x14ac:dyDescent="0.25">
      <c r="B30" s="4" t="s">
        <v>216</v>
      </c>
      <c r="C30" s="28">
        <v>523</v>
      </c>
      <c r="D30" s="28">
        <v>14</v>
      </c>
      <c r="E30" s="28">
        <v>8</v>
      </c>
      <c r="F30" s="28">
        <v>29</v>
      </c>
      <c r="G30" s="28">
        <v>549</v>
      </c>
      <c r="H30" s="28">
        <v>629</v>
      </c>
      <c r="I30" s="28">
        <v>145</v>
      </c>
      <c r="J30" s="28">
        <v>1</v>
      </c>
      <c r="K30" s="28">
        <v>0</v>
      </c>
      <c r="L30" s="28">
        <v>0</v>
      </c>
      <c r="M30" s="28">
        <v>146</v>
      </c>
      <c r="N30" s="28">
        <v>2</v>
      </c>
      <c r="O30" s="28">
        <v>0</v>
      </c>
      <c r="P30" s="28">
        <v>0</v>
      </c>
      <c r="Q30" s="28">
        <v>0</v>
      </c>
      <c r="R30" s="28">
        <v>0</v>
      </c>
      <c r="S30" s="28">
        <v>2</v>
      </c>
      <c r="T30" s="28">
        <v>2</v>
      </c>
      <c r="U30" s="28">
        <v>258</v>
      </c>
      <c r="V30" s="28">
        <v>13</v>
      </c>
      <c r="W30" s="28">
        <v>8</v>
      </c>
      <c r="X30" s="28">
        <v>3</v>
      </c>
      <c r="Y30" s="28">
        <v>279</v>
      </c>
      <c r="Z30" s="28">
        <v>419</v>
      </c>
      <c r="AA30" s="28">
        <v>116</v>
      </c>
      <c r="AB30" s="28">
        <v>0</v>
      </c>
      <c r="AC30" s="28">
        <v>0</v>
      </c>
      <c r="AD30" s="28">
        <v>26</v>
      </c>
      <c r="AE30" s="28">
        <v>118</v>
      </c>
      <c r="AF30" s="28">
        <v>196</v>
      </c>
      <c r="AG30" s="28">
        <v>4</v>
      </c>
      <c r="AH30" s="28">
        <v>0</v>
      </c>
      <c r="AI30" s="28">
        <v>0</v>
      </c>
      <c r="AJ30" s="28">
        <v>0</v>
      </c>
      <c r="AK30" s="28">
        <v>4</v>
      </c>
      <c r="AL30" s="28">
        <v>10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</row>
    <row r="31" spans="2:50" ht="20.100000000000001" customHeight="1" thickBot="1" x14ac:dyDescent="0.25">
      <c r="B31" s="4" t="s">
        <v>217</v>
      </c>
      <c r="C31" s="19">
        <v>82</v>
      </c>
      <c r="D31" s="19">
        <v>0</v>
      </c>
      <c r="E31" s="19">
        <v>0</v>
      </c>
      <c r="F31" s="19">
        <v>0</v>
      </c>
      <c r="G31" s="19">
        <v>75</v>
      </c>
      <c r="H31" s="19">
        <v>444</v>
      </c>
      <c r="I31" s="19">
        <v>24</v>
      </c>
      <c r="J31" s="19">
        <v>0</v>
      </c>
      <c r="K31" s="19">
        <v>0</v>
      </c>
      <c r="L31" s="19">
        <v>0</v>
      </c>
      <c r="M31" s="19">
        <v>24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2</v>
      </c>
      <c r="U31" s="19">
        <v>53</v>
      </c>
      <c r="V31" s="19">
        <v>0</v>
      </c>
      <c r="W31" s="19">
        <v>0</v>
      </c>
      <c r="X31" s="19">
        <v>0</v>
      </c>
      <c r="Y31" s="19">
        <v>33</v>
      </c>
      <c r="Z31" s="19">
        <v>404</v>
      </c>
      <c r="AA31" s="19">
        <v>4</v>
      </c>
      <c r="AB31" s="19">
        <v>0</v>
      </c>
      <c r="AC31" s="19">
        <v>0</v>
      </c>
      <c r="AD31" s="19">
        <v>0</v>
      </c>
      <c r="AE31" s="19">
        <v>16</v>
      </c>
      <c r="AF31" s="19">
        <v>38</v>
      </c>
      <c r="AG31" s="19">
        <v>1</v>
      </c>
      <c r="AH31" s="19">
        <v>0</v>
      </c>
      <c r="AI31" s="19">
        <v>0</v>
      </c>
      <c r="AJ31" s="19">
        <v>0</v>
      </c>
      <c r="AK31" s="19">
        <v>1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</row>
    <row r="32" spans="2:50" ht="20.100000000000001" customHeight="1" thickBot="1" x14ac:dyDescent="0.25">
      <c r="B32" s="4" t="s">
        <v>218</v>
      </c>
      <c r="C32" s="19">
        <v>235</v>
      </c>
      <c r="D32" s="19">
        <v>2</v>
      </c>
      <c r="E32" s="19">
        <v>0</v>
      </c>
      <c r="F32" s="19">
        <v>0</v>
      </c>
      <c r="G32" s="19">
        <v>233</v>
      </c>
      <c r="H32" s="19">
        <v>195</v>
      </c>
      <c r="I32" s="19">
        <v>7</v>
      </c>
      <c r="J32" s="19">
        <v>0</v>
      </c>
      <c r="K32" s="19">
        <v>0</v>
      </c>
      <c r="L32" s="19">
        <v>0</v>
      </c>
      <c r="M32" s="19">
        <v>7</v>
      </c>
      <c r="N32" s="19">
        <v>0</v>
      </c>
      <c r="O32" s="19">
        <v>1</v>
      </c>
      <c r="P32" s="19">
        <v>0</v>
      </c>
      <c r="Q32" s="19">
        <v>0</v>
      </c>
      <c r="R32" s="19">
        <v>0</v>
      </c>
      <c r="S32" s="19">
        <v>0</v>
      </c>
      <c r="T32" s="19">
        <v>2</v>
      </c>
      <c r="U32" s="19">
        <v>155</v>
      </c>
      <c r="V32" s="19">
        <v>2</v>
      </c>
      <c r="W32" s="19">
        <v>0</v>
      </c>
      <c r="X32" s="19">
        <v>0</v>
      </c>
      <c r="Y32" s="19">
        <v>185</v>
      </c>
      <c r="Z32" s="19">
        <v>105</v>
      </c>
      <c r="AA32" s="19">
        <v>54</v>
      </c>
      <c r="AB32" s="19">
        <v>0</v>
      </c>
      <c r="AC32" s="19">
        <v>0</v>
      </c>
      <c r="AD32" s="19">
        <v>0</v>
      </c>
      <c r="AE32" s="19">
        <v>26</v>
      </c>
      <c r="AF32" s="19">
        <v>82</v>
      </c>
      <c r="AG32" s="19">
        <v>18</v>
      </c>
      <c r="AH32" s="19">
        <v>0</v>
      </c>
      <c r="AI32" s="19">
        <v>0</v>
      </c>
      <c r="AJ32" s="19">
        <v>0</v>
      </c>
      <c r="AK32" s="19">
        <v>15</v>
      </c>
      <c r="AL32" s="19">
        <v>6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</row>
    <row r="33" spans="2:50" ht="20.100000000000001" customHeight="1" thickBot="1" x14ac:dyDescent="0.25">
      <c r="B33" s="4" t="s">
        <v>219</v>
      </c>
      <c r="C33" s="19">
        <v>120</v>
      </c>
      <c r="D33" s="19">
        <v>16</v>
      </c>
      <c r="E33" s="19">
        <v>4</v>
      </c>
      <c r="F33" s="19">
        <v>3</v>
      </c>
      <c r="G33" s="19">
        <v>141</v>
      </c>
      <c r="H33" s="19">
        <v>230</v>
      </c>
      <c r="I33" s="19">
        <v>27</v>
      </c>
      <c r="J33" s="19">
        <v>6</v>
      </c>
      <c r="K33" s="19">
        <v>1</v>
      </c>
      <c r="L33" s="19">
        <v>3</v>
      </c>
      <c r="M33" s="19">
        <v>58</v>
      </c>
      <c r="N33" s="19">
        <v>53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4</v>
      </c>
      <c r="U33" s="19">
        <v>68</v>
      </c>
      <c r="V33" s="19">
        <v>8</v>
      </c>
      <c r="W33" s="19">
        <v>3</v>
      </c>
      <c r="X33" s="19">
        <v>0</v>
      </c>
      <c r="Y33" s="19">
        <v>50</v>
      </c>
      <c r="Z33" s="19">
        <v>123</v>
      </c>
      <c r="AA33" s="19">
        <v>22</v>
      </c>
      <c r="AB33" s="19">
        <v>0</v>
      </c>
      <c r="AC33" s="19">
        <v>0</v>
      </c>
      <c r="AD33" s="19">
        <v>0</v>
      </c>
      <c r="AE33" s="19">
        <v>31</v>
      </c>
      <c r="AF33" s="19">
        <v>42</v>
      </c>
      <c r="AG33" s="19">
        <v>3</v>
      </c>
      <c r="AH33" s="19">
        <v>2</v>
      </c>
      <c r="AI33" s="19">
        <v>0</v>
      </c>
      <c r="AJ33" s="19">
        <v>0</v>
      </c>
      <c r="AK33" s="19">
        <v>1</v>
      </c>
      <c r="AL33" s="19">
        <v>7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1</v>
      </c>
      <c r="AX33" s="19">
        <v>1</v>
      </c>
    </row>
    <row r="34" spans="2:50" ht="20.100000000000001" customHeight="1" thickBot="1" x14ac:dyDescent="0.25">
      <c r="B34" s="4" t="s">
        <v>220</v>
      </c>
      <c r="C34" s="19">
        <v>66</v>
      </c>
      <c r="D34" s="19">
        <v>2</v>
      </c>
      <c r="E34" s="19">
        <v>1</v>
      </c>
      <c r="F34" s="19">
        <v>0</v>
      </c>
      <c r="G34" s="19">
        <v>67</v>
      </c>
      <c r="H34" s="19">
        <v>83</v>
      </c>
      <c r="I34" s="19">
        <v>31</v>
      </c>
      <c r="J34" s="19">
        <v>1</v>
      </c>
      <c r="K34" s="19">
        <v>0</v>
      </c>
      <c r="L34" s="19">
        <v>0</v>
      </c>
      <c r="M34" s="19">
        <v>32</v>
      </c>
      <c r="N34" s="19">
        <v>3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3</v>
      </c>
      <c r="U34" s="19">
        <v>20</v>
      </c>
      <c r="V34" s="19">
        <v>1</v>
      </c>
      <c r="W34" s="19">
        <v>1</v>
      </c>
      <c r="X34" s="19">
        <v>0</v>
      </c>
      <c r="Y34" s="19">
        <v>20</v>
      </c>
      <c r="Z34" s="19">
        <v>55</v>
      </c>
      <c r="AA34" s="19">
        <v>15</v>
      </c>
      <c r="AB34" s="19">
        <v>0</v>
      </c>
      <c r="AC34" s="19">
        <v>0</v>
      </c>
      <c r="AD34" s="19">
        <v>0</v>
      </c>
      <c r="AE34" s="19">
        <v>15</v>
      </c>
      <c r="AF34" s="19">
        <v>22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</row>
    <row r="35" spans="2:50" ht="20.100000000000001" customHeight="1" thickBot="1" x14ac:dyDescent="0.25">
      <c r="B35" s="4" t="s">
        <v>221</v>
      </c>
      <c r="C35" s="19">
        <v>516</v>
      </c>
      <c r="D35" s="19">
        <v>4</v>
      </c>
      <c r="E35" s="19">
        <v>0</v>
      </c>
      <c r="F35" s="19">
        <v>0</v>
      </c>
      <c r="G35" s="19">
        <v>525</v>
      </c>
      <c r="H35" s="19">
        <v>255</v>
      </c>
      <c r="I35" s="19">
        <v>257</v>
      </c>
      <c r="J35" s="19">
        <v>0</v>
      </c>
      <c r="K35" s="19">
        <v>0</v>
      </c>
      <c r="L35" s="19">
        <v>0</v>
      </c>
      <c r="M35" s="19">
        <v>257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4</v>
      </c>
      <c r="T35" s="19">
        <v>1</v>
      </c>
      <c r="U35" s="19">
        <v>169</v>
      </c>
      <c r="V35" s="19">
        <v>4</v>
      </c>
      <c r="W35" s="19">
        <v>0</v>
      </c>
      <c r="X35" s="19">
        <v>0</v>
      </c>
      <c r="Y35" s="19">
        <v>162</v>
      </c>
      <c r="Z35" s="19">
        <v>200</v>
      </c>
      <c r="AA35" s="19">
        <v>77</v>
      </c>
      <c r="AB35" s="19">
        <v>0</v>
      </c>
      <c r="AC35" s="19">
        <v>0</v>
      </c>
      <c r="AD35" s="19">
        <v>0</v>
      </c>
      <c r="AE35" s="19">
        <v>86</v>
      </c>
      <c r="AF35" s="19">
        <v>38</v>
      </c>
      <c r="AG35" s="19">
        <v>13</v>
      </c>
      <c r="AH35" s="19">
        <v>0</v>
      </c>
      <c r="AI35" s="19">
        <v>0</v>
      </c>
      <c r="AJ35" s="19">
        <v>0</v>
      </c>
      <c r="AK35" s="19">
        <v>16</v>
      </c>
      <c r="AL35" s="19">
        <v>15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1</v>
      </c>
    </row>
    <row r="36" spans="2:50" ht="20.100000000000001" customHeight="1" thickBot="1" x14ac:dyDescent="0.25">
      <c r="B36" s="4" t="s">
        <v>222</v>
      </c>
      <c r="C36" s="19">
        <v>90</v>
      </c>
      <c r="D36" s="19">
        <v>13</v>
      </c>
      <c r="E36" s="19">
        <v>4</v>
      </c>
      <c r="F36" s="19">
        <v>2</v>
      </c>
      <c r="G36" s="19">
        <v>94</v>
      </c>
      <c r="H36" s="19">
        <v>237</v>
      </c>
      <c r="I36" s="19">
        <v>16</v>
      </c>
      <c r="J36" s="19">
        <v>0</v>
      </c>
      <c r="K36" s="19">
        <v>0</v>
      </c>
      <c r="L36" s="19">
        <v>1</v>
      </c>
      <c r="M36" s="19">
        <v>18</v>
      </c>
      <c r="N36" s="19">
        <v>3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56</v>
      </c>
      <c r="V36" s="19">
        <v>13</v>
      </c>
      <c r="W36" s="19">
        <v>4</v>
      </c>
      <c r="X36" s="19">
        <v>1</v>
      </c>
      <c r="Y36" s="19">
        <v>63</v>
      </c>
      <c r="Z36" s="19">
        <v>197</v>
      </c>
      <c r="AA36" s="19">
        <v>14</v>
      </c>
      <c r="AB36" s="19">
        <v>0</v>
      </c>
      <c r="AC36" s="19">
        <v>0</v>
      </c>
      <c r="AD36" s="19">
        <v>0</v>
      </c>
      <c r="AE36" s="19">
        <v>13</v>
      </c>
      <c r="AF36" s="19">
        <v>27</v>
      </c>
      <c r="AG36" s="19">
        <v>4</v>
      </c>
      <c r="AH36" s="19">
        <v>0</v>
      </c>
      <c r="AI36" s="19">
        <v>0</v>
      </c>
      <c r="AJ36" s="19">
        <v>0</v>
      </c>
      <c r="AK36" s="19">
        <v>0</v>
      </c>
      <c r="AL36" s="19">
        <v>10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</row>
    <row r="37" spans="2:50" ht="20.100000000000001" customHeight="1" thickBot="1" x14ac:dyDescent="0.25">
      <c r="B37" s="4" t="s">
        <v>223</v>
      </c>
      <c r="C37" s="19">
        <v>427</v>
      </c>
      <c r="D37" s="19">
        <v>36</v>
      </c>
      <c r="E37" s="19">
        <v>3</v>
      </c>
      <c r="F37" s="19">
        <v>7</v>
      </c>
      <c r="G37" s="19">
        <v>503</v>
      </c>
      <c r="H37" s="19">
        <v>603</v>
      </c>
      <c r="I37" s="19">
        <v>98</v>
      </c>
      <c r="J37" s="19">
        <v>13</v>
      </c>
      <c r="K37" s="19">
        <v>0</v>
      </c>
      <c r="L37" s="19">
        <v>3</v>
      </c>
      <c r="M37" s="19">
        <v>116</v>
      </c>
      <c r="N37" s="19">
        <v>4</v>
      </c>
      <c r="O37" s="19">
        <v>4</v>
      </c>
      <c r="P37" s="19">
        <v>0</v>
      </c>
      <c r="Q37" s="19">
        <v>0</v>
      </c>
      <c r="R37" s="19">
        <v>0</v>
      </c>
      <c r="S37" s="19">
        <v>4</v>
      </c>
      <c r="T37" s="19">
        <v>7</v>
      </c>
      <c r="U37" s="19">
        <v>192</v>
      </c>
      <c r="V37" s="19">
        <v>23</v>
      </c>
      <c r="W37" s="19">
        <v>3</v>
      </c>
      <c r="X37" s="19">
        <v>4</v>
      </c>
      <c r="Y37" s="19">
        <v>300</v>
      </c>
      <c r="Z37" s="19">
        <v>453</v>
      </c>
      <c r="AA37" s="19">
        <v>119</v>
      </c>
      <c r="AB37" s="19">
        <v>0</v>
      </c>
      <c r="AC37" s="19">
        <v>0</v>
      </c>
      <c r="AD37" s="19">
        <v>0</v>
      </c>
      <c r="AE37" s="19">
        <v>70</v>
      </c>
      <c r="AF37" s="19">
        <v>128</v>
      </c>
      <c r="AG37" s="19">
        <v>14</v>
      </c>
      <c r="AH37" s="19">
        <v>0</v>
      </c>
      <c r="AI37" s="19">
        <v>0</v>
      </c>
      <c r="AJ37" s="19">
        <v>0</v>
      </c>
      <c r="AK37" s="19">
        <v>13</v>
      </c>
      <c r="AL37" s="19">
        <v>10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1</v>
      </c>
    </row>
    <row r="38" spans="2:50" ht="20.100000000000001" customHeight="1" thickBot="1" x14ac:dyDescent="0.25">
      <c r="B38" s="4" t="s">
        <v>224</v>
      </c>
      <c r="C38" s="19">
        <v>621</v>
      </c>
      <c r="D38" s="19">
        <v>87</v>
      </c>
      <c r="E38" s="19">
        <v>30</v>
      </c>
      <c r="F38" s="19">
        <v>4</v>
      </c>
      <c r="G38" s="19">
        <v>610</v>
      </c>
      <c r="H38" s="19">
        <v>730</v>
      </c>
      <c r="I38" s="19">
        <v>214</v>
      </c>
      <c r="J38" s="19">
        <v>37</v>
      </c>
      <c r="K38" s="19">
        <v>0</v>
      </c>
      <c r="L38" s="19">
        <v>1</v>
      </c>
      <c r="M38" s="19">
        <v>252</v>
      </c>
      <c r="N38" s="19">
        <v>9</v>
      </c>
      <c r="O38" s="19">
        <v>4</v>
      </c>
      <c r="P38" s="19">
        <v>0</v>
      </c>
      <c r="Q38" s="19">
        <v>0</v>
      </c>
      <c r="R38" s="19">
        <v>0</v>
      </c>
      <c r="S38" s="19">
        <v>0</v>
      </c>
      <c r="T38" s="19">
        <v>5</v>
      </c>
      <c r="U38" s="19">
        <v>304</v>
      </c>
      <c r="V38" s="19">
        <v>50</v>
      </c>
      <c r="W38" s="19">
        <v>28</v>
      </c>
      <c r="X38" s="19">
        <v>3</v>
      </c>
      <c r="Y38" s="19">
        <v>264</v>
      </c>
      <c r="Z38" s="19">
        <v>509</v>
      </c>
      <c r="AA38" s="19">
        <v>81</v>
      </c>
      <c r="AB38" s="19">
        <v>0</v>
      </c>
      <c r="AC38" s="19">
        <v>0</v>
      </c>
      <c r="AD38" s="19">
        <v>0</v>
      </c>
      <c r="AE38" s="19">
        <v>76</v>
      </c>
      <c r="AF38" s="19">
        <v>182</v>
      </c>
      <c r="AG38" s="19">
        <v>18</v>
      </c>
      <c r="AH38" s="19">
        <v>0</v>
      </c>
      <c r="AI38" s="19">
        <v>2</v>
      </c>
      <c r="AJ38" s="19">
        <v>0</v>
      </c>
      <c r="AK38" s="19">
        <v>18</v>
      </c>
      <c r="AL38" s="19">
        <v>21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4</v>
      </c>
    </row>
    <row r="39" spans="2:50" ht="20.100000000000001" customHeight="1" thickBot="1" x14ac:dyDescent="0.25">
      <c r="B39" s="4" t="s">
        <v>225</v>
      </c>
      <c r="C39" s="19">
        <v>224</v>
      </c>
      <c r="D39" s="19">
        <v>19</v>
      </c>
      <c r="E39" s="19">
        <v>12</v>
      </c>
      <c r="F39" s="19">
        <v>0</v>
      </c>
      <c r="G39" s="19">
        <v>229</v>
      </c>
      <c r="H39" s="19">
        <v>804</v>
      </c>
      <c r="I39" s="19">
        <v>27</v>
      </c>
      <c r="J39" s="19">
        <v>2</v>
      </c>
      <c r="K39" s="19">
        <v>0</v>
      </c>
      <c r="L39" s="19">
        <v>0</v>
      </c>
      <c r="M39" s="19">
        <v>29</v>
      </c>
      <c r="N39" s="19">
        <v>4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4</v>
      </c>
      <c r="U39" s="19">
        <v>139</v>
      </c>
      <c r="V39" s="19">
        <v>17</v>
      </c>
      <c r="W39" s="19">
        <v>12</v>
      </c>
      <c r="X39" s="19">
        <v>0</v>
      </c>
      <c r="Y39" s="19">
        <v>137</v>
      </c>
      <c r="Z39" s="19">
        <v>554</v>
      </c>
      <c r="AA39" s="19">
        <v>52</v>
      </c>
      <c r="AB39" s="19">
        <v>0</v>
      </c>
      <c r="AC39" s="19">
        <v>0</v>
      </c>
      <c r="AD39" s="19">
        <v>0</v>
      </c>
      <c r="AE39" s="19">
        <v>55</v>
      </c>
      <c r="AF39" s="19">
        <v>230</v>
      </c>
      <c r="AG39" s="19">
        <v>6</v>
      </c>
      <c r="AH39" s="19">
        <v>0</v>
      </c>
      <c r="AI39" s="19">
        <v>0</v>
      </c>
      <c r="AJ39" s="19">
        <v>0</v>
      </c>
      <c r="AK39" s="19">
        <v>7</v>
      </c>
      <c r="AL39" s="19">
        <v>12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</row>
    <row r="40" spans="2:50" ht="20.100000000000001" customHeight="1" thickBot="1" x14ac:dyDescent="0.25">
      <c r="B40" s="4" t="s">
        <v>226</v>
      </c>
      <c r="C40" s="19">
        <v>346</v>
      </c>
      <c r="D40" s="19">
        <v>33</v>
      </c>
      <c r="E40" s="19">
        <v>1</v>
      </c>
      <c r="F40" s="19">
        <v>4</v>
      </c>
      <c r="G40" s="19">
        <v>182</v>
      </c>
      <c r="H40" s="19">
        <v>887</v>
      </c>
      <c r="I40" s="19">
        <v>77</v>
      </c>
      <c r="J40" s="19">
        <v>9</v>
      </c>
      <c r="K40" s="19">
        <v>0</v>
      </c>
      <c r="L40" s="19">
        <v>0</v>
      </c>
      <c r="M40" s="19">
        <v>84</v>
      </c>
      <c r="N40" s="19">
        <v>3</v>
      </c>
      <c r="O40" s="19">
        <v>2</v>
      </c>
      <c r="P40" s="19">
        <v>0</v>
      </c>
      <c r="Q40" s="19">
        <v>0</v>
      </c>
      <c r="R40" s="19">
        <v>2</v>
      </c>
      <c r="S40" s="19">
        <v>0</v>
      </c>
      <c r="T40" s="19">
        <v>4</v>
      </c>
      <c r="U40" s="19">
        <v>210</v>
      </c>
      <c r="V40" s="19">
        <v>23</v>
      </c>
      <c r="W40" s="19">
        <v>1</v>
      </c>
      <c r="X40" s="19">
        <v>2</v>
      </c>
      <c r="Y40" s="19">
        <v>70</v>
      </c>
      <c r="Z40" s="19">
        <v>763</v>
      </c>
      <c r="AA40" s="19">
        <v>47</v>
      </c>
      <c r="AB40" s="19">
        <v>0</v>
      </c>
      <c r="AC40" s="19">
        <v>0</v>
      </c>
      <c r="AD40" s="19">
        <v>0</v>
      </c>
      <c r="AE40" s="19">
        <v>19</v>
      </c>
      <c r="AF40" s="19">
        <v>112</v>
      </c>
      <c r="AG40" s="19">
        <v>10</v>
      </c>
      <c r="AH40" s="19">
        <v>1</v>
      </c>
      <c r="AI40" s="19">
        <v>0</v>
      </c>
      <c r="AJ40" s="19">
        <v>0</v>
      </c>
      <c r="AK40" s="19">
        <v>9</v>
      </c>
      <c r="AL40" s="19">
        <v>3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2</v>
      </c>
    </row>
    <row r="41" spans="2:50" ht="20.100000000000001" customHeight="1" thickBot="1" x14ac:dyDescent="0.25">
      <c r="B41" s="4" t="s">
        <v>227</v>
      </c>
      <c r="C41" s="19">
        <v>631</v>
      </c>
      <c r="D41" s="19">
        <v>202</v>
      </c>
      <c r="E41" s="19">
        <v>128</v>
      </c>
      <c r="F41" s="19">
        <v>12</v>
      </c>
      <c r="G41" s="19">
        <v>838</v>
      </c>
      <c r="H41" s="19">
        <v>2141</v>
      </c>
      <c r="I41" s="19">
        <v>261</v>
      </c>
      <c r="J41" s="19">
        <v>52</v>
      </c>
      <c r="K41" s="19">
        <v>9</v>
      </c>
      <c r="L41" s="19">
        <v>9</v>
      </c>
      <c r="M41" s="19">
        <v>319</v>
      </c>
      <c r="N41" s="19">
        <v>14</v>
      </c>
      <c r="O41" s="19">
        <v>1</v>
      </c>
      <c r="P41" s="19">
        <v>0</v>
      </c>
      <c r="Q41" s="19">
        <v>0</v>
      </c>
      <c r="R41" s="19">
        <v>0</v>
      </c>
      <c r="S41" s="19">
        <v>0</v>
      </c>
      <c r="T41" s="19">
        <v>2</v>
      </c>
      <c r="U41" s="19">
        <v>231</v>
      </c>
      <c r="V41" s="19">
        <v>150</v>
      </c>
      <c r="W41" s="19">
        <v>119</v>
      </c>
      <c r="X41" s="19">
        <v>2</v>
      </c>
      <c r="Y41" s="19">
        <v>390</v>
      </c>
      <c r="Z41" s="19">
        <v>1609</v>
      </c>
      <c r="AA41" s="19">
        <v>104</v>
      </c>
      <c r="AB41" s="19">
        <v>0</v>
      </c>
      <c r="AC41" s="19">
        <v>0</v>
      </c>
      <c r="AD41" s="19">
        <v>1</v>
      </c>
      <c r="AE41" s="19">
        <v>97</v>
      </c>
      <c r="AF41" s="19">
        <v>474</v>
      </c>
      <c r="AG41" s="19">
        <v>34</v>
      </c>
      <c r="AH41" s="19">
        <v>0</v>
      </c>
      <c r="AI41" s="19">
        <v>0</v>
      </c>
      <c r="AJ41" s="19">
        <v>0</v>
      </c>
      <c r="AK41" s="19">
        <v>32</v>
      </c>
      <c r="AL41" s="19">
        <v>42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</row>
    <row r="42" spans="2:50" ht="20.100000000000001" customHeight="1" thickBot="1" x14ac:dyDescent="0.25">
      <c r="B42" s="4" t="s">
        <v>228</v>
      </c>
      <c r="C42" s="19">
        <v>5875</v>
      </c>
      <c r="D42" s="19">
        <v>356</v>
      </c>
      <c r="E42" s="19">
        <v>307</v>
      </c>
      <c r="F42" s="19">
        <v>3</v>
      </c>
      <c r="G42" s="19">
        <v>6595</v>
      </c>
      <c r="H42" s="19">
        <v>9406</v>
      </c>
      <c r="I42" s="19">
        <v>1598</v>
      </c>
      <c r="J42" s="19">
        <v>104</v>
      </c>
      <c r="K42" s="19">
        <v>5</v>
      </c>
      <c r="L42" s="19">
        <v>0</v>
      </c>
      <c r="M42" s="19">
        <v>1692</v>
      </c>
      <c r="N42" s="19">
        <v>37</v>
      </c>
      <c r="O42" s="19">
        <v>64</v>
      </c>
      <c r="P42" s="19">
        <v>0</v>
      </c>
      <c r="Q42" s="19">
        <v>0</v>
      </c>
      <c r="R42" s="19">
        <v>0</v>
      </c>
      <c r="S42" s="19">
        <v>45</v>
      </c>
      <c r="T42" s="19">
        <v>203</v>
      </c>
      <c r="U42" s="19">
        <v>2887</v>
      </c>
      <c r="V42" s="19">
        <v>252</v>
      </c>
      <c r="W42" s="19">
        <v>302</v>
      </c>
      <c r="X42" s="19">
        <v>3</v>
      </c>
      <c r="Y42" s="19">
        <v>3480</v>
      </c>
      <c r="Z42" s="19">
        <v>6503</v>
      </c>
      <c r="AA42" s="19">
        <v>1189</v>
      </c>
      <c r="AB42" s="19">
        <v>0</v>
      </c>
      <c r="AC42" s="19">
        <v>0</v>
      </c>
      <c r="AD42" s="19">
        <v>0</v>
      </c>
      <c r="AE42" s="19">
        <v>1216</v>
      </c>
      <c r="AF42" s="19">
        <v>2455</v>
      </c>
      <c r="AG42" s="19">
        <v>128</v>
      </c>
      <c r="AH42" s="19">
        <v>0</v>
      </c>
      <c r="AI42" s="19">
        <v>0</v>
      </c>
      <c r="AJ42" s="19">
        <v>0</v>
      </c>
      <c r="AK42" s="19">
        <v>158</v>
      </c>
      <c r="AL42" s="19">
        <v>162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9</v>
      </c>
      <c r="AT42" s="19">
        <v>0</v>
      </c>
      <c r="AU42" s="19">
        <v>0</v>
      </c>
      <c r="AV42" s="19">
        <v>0</v>
      </c>
      <c r="AW42" s="19">
        <v>4</v>
      </c>
      <c r="AX42" s="19">
        <v>46</v>
      </c>
    </row>
    <row r="43" spans="2:50" ht="20.100000000000001" customHeight="1" thickBot="1" x14ac:dyDescent="0.25">
      <c r="B43" s="4" t="s">
        <v>229</v>
      </c>
      <c r="C43" s="19">
        <v>989</v>
      </c>
      <c r="D43" s="19">
        <v>78</v>
      </c>
      <c r="E43" s="19">
        <v>4</v>
      </c>
      <c r="F43" s="19">
        <v>4</v>
      </c>
      <c r="G43" s="19">
        <v>890</v>
      </c>
      <c r="H43" s="19">
        <v>1592</v>
      </c>
      <c r="I43" s="19">
        <v>267</v>
      </c>
      <c r="J43" s="19">
        <v>78</v>
      </c>
      <c r="K43" s="19">
        <v>0</v>
      </c>
      <c r="L43" s="19">
        <v>0</v>
      </c>
      <c r="M43" s="19">
        <v>349</v>
      </c>
      <c r="N43" s="19">
        <v>40</v>
      </c>
      <c r="O43" s="19">
        <v>3</v>
      </c>
      <c r="P43" s="19">
        <v>0</v>
      </c>
      <c r="Q43" s="19">
        <v>0</v>
      </c>
      <c r="R43" s="19">
        <v>0</v>
      </c>
      <c r="S43" s="19">
        <v>3</v>
      </c>
      <c r="T43" s="19">
        <v>13</v>
      </c>
      <c r="U43" s="19">
        <v>507</v>
      </c>
      <c r="V43" s="19">
        <v>0</v>
      </c>
      <c r="W43" s="19">
        <v>4</v>
      </c>
      <c r="X43" s="19">
        <v>4</v>
      </c>
      <c r="Y43" s="19">
        <v>371</v>
      </c>
      <c r="Z43" s="19">
        <v>1147</v>
      </c>
      <c r="AA43" s="19">
        <v>195</v>
      </c>
      <c r="AB43" s="19">
        <v>0</v>
      </c>
      <c r="AC43" s="19">
        <v>0</v>
      </c>
      <c r="AD43" s="19">
        <v>0</v>
      </c>
      <c r="AE43" s="19">
        <v>153</v>
      </c>
      <c r="AF43" s="19">
        <v>368</v>
      </c>
      <c r="AG43" s="19">
        <v>16</v>
      </c>
      <c r="AH43" s="19">
        <v>0</v>
      </c>
      <c r="AI43" s="19">
        <v>0</v>
      </c>
      <c r="AJ43" s="19">
        <v>0</v>
      </c>
      <c r="AK43" s="19">
        <v>13</v>
      </c>
      <c r="AL43" s="19">
        <v>22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1</v>
      </c>
      <c r="AT43" s="19">
        <v>0</v>
      </c>
      <c r="AU43" s="19">
        <v>0</v>
      </c>
      <c r="AV43" s="19">
        <v>0</v>
      </c>
      <c r="AW43" s="19">
        <v>1</v>
      </c>
      <c r="AX43" s="19">
        <v>2</v>
      </c>
    </row>
    <row r="44" spans="2:50" ht="20.100000000000001" customHeight="1" thickBot="1" x14ac:dyDescent="0.25">
      <c r="B44" s="4" t="s">
        <v>230</v>
      </c>
      <c r="C44" s="19">
        <v>561</v>
      </c>
      <c r="D44" s="19">
        <v>35</v>
      </c>
      <c r="E44" s="19">
        <v>1</v>
      </c>
      <c r="F44" s="19">
        <v>0</v>
      </c>
      <c r="G44" s="19">
        <v>622</v>
      </c>
      <c r="H44" s="19">
        <v>626</v>
      </c>
      <c r="I44" s="19">
        <v>156</v>
      </c>
      <c r="J44" s="19">
        <v>24</v>
      </c>
      <c r="K44" s="19">
        <v>0</v>
      </c>
      <c r="L44" s="19">
        <v>0</v>
      </c>
      <c r="M44" s="19">
        <v>179</v>
      </c>
      <c r="N44" s="19">
        <v>5</v>
      </c>
      <c r="O44" s="19">
        <v>3</v>
      </c>
      <c r="P44" s="19">
        <v>0</v>
      </c>
      <c r="Q44" s="19">
        <v>0</v>
      </c>
      <c r="R44" s="19">
        <v>0</v>
      </c>
      <c r="S44" s="19">
        <v>1</v>
      </c>
      <c r="T44" s="19">
        <v>4</v>
      </c>
      <c r="U44" s="19">
        <v>296</v>
      </c>
      <c r="V44" s="19">
        <v>11</v>
      </c>
      <c r="W44" s="19">
        <v>1</v>
      </c>
      <c r="X44" s="19">
        <v>0</v>
      </c>
      <c r="Y44" s="19">
        <v>320</v>
      </c>
      <c r="Z44" s="19">
        <v>413</v>
      </c>
      <c r="AA44" s="19">
        <v>81</v>
      </c>
      <c r="AB44" s="19">
        <v>0</v>
      </c>
      <c r="AC44" s="19">
        <v>0</v>
      </c>
      <c r="AD44" s="19">
        <v>0</v>
      </c>
      <c r="AE44" s="19">
        <v>99</v>
      </c>
      <c r="AF44" s="19">
        <v>194</v>
      </c>
      <c r="AG44" s="19">
        <v>25</v>
      </c>
      <c r="AH44" s="19">
        <v>0</v>
      </c>
      <c r="AI44" s="19">
        <v>0</v>
      </c>
      <c r="AJ44" s="19">
        <v>0</v>
      </c>
      <c r="AK44" s="19">
        <v>23</v>
      </c>
      <c r="AL44" s="19">
        <v>9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1</v>
      </c>
    </row>
    <row r="45" spans="2:50" ht="20.100000000000001" customHeight="1" thickBot="1" x14ac:dyDescent="0.25">
      <c r="B45" s="4" t="s">
        <v>231</v>
      </c>
      <c r="C45" s="19">
        <v>1028</v>
      </c>
      <c r="D45" s="19">
        <v>212</v>
      </c>
      <c r="E45" s="19">
        <v>6</v>
      </c>
      <c r="F45" s="19">
        <v>15</v>
      </c>
      <c r="G45" s="19">
        <v>1156</v>
      </c>
      <c r="H45" s="19">
        <v>1326</v>
      </c>
      <c r="I45" s="19">
        <v>314</v>
      </c>
      <c r="J45" s="19">
        <v>88</v>
      </c>
      <c r="K45" s="19">
        <v>0</v>
      </c>
      <c r="L45" s="19">
        <v>2</v>
      </c>
      <c r="M45" s="19">
        <v>407</v>
      </c>
      <c r="N45" s="19">
        <v>20</v>
      </c>
      <c r="O45" s="19">
        <v>10</v>
      </c>
      <c r="P45" s="19">
        <v>0</v>
      </c>
      <c r="Q45" s="19">
        <v>0</v>
      </c>
      <c r="R45" s="19">
        <v>0</v>
      </c>
      <c r="S45" s="19">
        <v>8</v>
      </c>
      <c r="T45" s="19">
        <v>26</v>
      </c>
      <c r="U45" s="19">
        <v>443</v>
      </c>
      <c r="V45" s="19">
        <v>124</v>
      </c>
      <c r="W45" s="19">
        <v>6</v>
      </c>
      <c r="X45" s="19">
        <v>13</v>
      </c>
      <c r="Y45" s="19">
        <v>508</v>
      </c>
      <c r="Z45" s="19">
        <v>968</v>
      </c>
      <c r="AA45" s="19">
        <v>247</v>
      </c>
      <c r="AB45" s="19">
        <v>0</v>
      </c>
      <c r="AC45" s="19">
        <v>0</v>
      </c>
      <c r="AD45" s="19">
        <v>0</v>
      </c>
      <c r="AE45" s="19">
        <v>217</v>
      </c>
      <c r="AF45" s="19">
        <v>301</v>
      </c>
      <c r="AG45" s="19">
        <v>12</v>
      </c>
      <c r="AH45" s="19">
        <v>0</v>
      </c>
      <c r="AI45" s="19">
        <v>0</v>
      </c>
      <c r="AJ45" s="19">
        <v>0</v>
      </c>
      <c r="AK45" s="19">
        <v>12</v>
      </c>
      <c r="AL45" s="19">
        <v>6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2</v>
      </c>
      <c r="AT45" s="19">
        <v>0</v>
      </c>
      <c r="AU45" s="19">
        <v>0</v>
      </c>
      <c r="AV45" s="19">
        <v>0</v>
      </c>
      <c r="AW45" s="19">
        <v>4</v>
      </c>
      <c r="AX45" s="19">
        <v>5</v>
      </c>
    </row>
    <row r="46" spans="2:50" ht="20.100000000000001" customHeight="1" thickBot="1" x14ac:dyDescent="0.25">
      <c r="B46" s="4" t="s">
        <v>232</v>
      </c>
      <c r="C46" s="19">
        <v>3117</v>
      </c>
      <c r="D46" s="19">
        <v>139</v>
      </c>
      <c r="E46" s="19">
        <v>39</v>
      </c>
      <c r="F46" s="19">
        <v>4</v>
      </c>
      <c r="G46" s="19">
        <v>3203</v>
      </c>
      <c r="H46" s="19">
        <v>2169</v>
      </c>
      <c r="I46" s="19">
        <v>924</v>
      </c>
      <c r="J46" s="19">
        <v>92</v>
      </c>
      <c r="K46" s="19">
        <v>6</v>
      </c>
      <c r="L46" s="19">
        <v>1</v>
      </c>
      <c r="M46" s="19">
        <v>1024</v>
      </c>
      <c r="N46" s="19">
        <v>6</v>
      </c>
      <c r="O46" s="19">
        <v>10</v>
      </c>
      <c r="P46" s="19">
        <v>0</v>
      </c>
      <c r="Q46" s="19">
        <v>0</v>
      </c>
      <c r="R46" s="19">
        <v>3</v>
      </c>
      <c r="S46" s="19">
        <v>5</v>
      </c>
      <c r="T46" s="19">
        <v>19</v>
      </c>
      <c r="U46" s="19">
        <v>1525</v>
      </c>
      <c r="V46" s="19">
        <v>47</v>
      </c>
      <c r="W46" s="19">
        <v>33</v>
      </c>
      <c r="X46" s="19">
        <v>0</v>
      </c>
      <c r="Y46" s="19">
        <v>1510</v>
      </c>
      <c r="Z46" s="19">
        <v>1615</v>
      </c>
      <c r="AA46" s="19">
        <v>566</v>
      </c>
      <c r="AB46" s="19">
        <v>0</v>
      </c>
      <c r="AC46" s="19">
        <v>0</v>
      </c>
      <c r="AD46" s="19">
        <v>0</v>
      </c>
      <c r="AE46" s="19">
        <v>559</v>
      </c>
      <c r="AF46" s="19">
        <v>477</v>
      </c>
      <c r="AG46" s="19">
        <v>92</v>
      </c>
      <c r="AH46" s="19">
        <v>0</v>
      </c>
      <c r="AI46" s="19">
        <v>0</v>
      </c>
      <c r="AJ46" s="19">
        <v>0</v>
      </c>
      <c r="AK46" s="19">
        <v>104</v>
      </c>
      <c r="AL46" s="19">
        <v>48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1</v>
      </c>
      <c r="AX46" s="19">
        <v>4</v>
      </c>
    </row>
    <row r="47" spans="2:50" ht="20.100000000000001" customHeight="1" thickBot="1" x14ac:dyDescent="0.25">
      <c r="B47" s="4" t="s">
        <v>233</v>
      </c>
      <c r="C47" s="19">
        <v>871</v>
      </c>
      <c r="D47" s="19">
        <v>42</v>
      </c>
      <c r="E47" s="19">
        <v>13</v>
      </c>
      <c r="F47" s="19">
        <v>0</v>
      </c>
      <c r="G47" s="19">
        <v>813</v>
      </c>
      <c r="H47" s="19">
        <v>1010</v>
      </c>
      <c r="I47" s="19">
        <v>324</v>
      </c>
      <c r="J47" s="19">
        <v>42</v>
      </c>
      <c r="K47" s="19">
        <v>0</v>
      </c>
      <c r="L47" s="19">
        <v>0</v>
      </c>
      <c r="M47" s="19">
        <v>368</v>
      </c>
      <c r="N47" s="19">
        <v>2</v>
      </c>
      <c r="O47" s="19">
        <v>2</v>
      </c>
      <c r="P47" s="19">
        <v>0</v>
      </c>
      <c r="Q47" s="19">
        <v>0</v>
      </c>
      <c r="R47" s="19">
        <v>0</v>
      </c>
      <c r="S47" s="19">
        <v>2</v>
      </c>
      <c r="T47" s="19">
        <v>17</v>
      </c>
      <c r="U47" s="19">
        <v>406</v>
      </c>
      <c r="V47" s="19">
        <v>0</v>
      </c>
      <c r="W47" s="19">
        <v>13</v>
      </c>
      <c r="X47" s="19">
        <v>0</v>
      </c>
      <c r="Y47" s="19">
        <v>296</v>
      </c>
      <c r="Z47" s="19">
        <v>761</v>
      </c>
      <c r="AA47" s="19">
        <v>125</v>
      </c>
      <c r="AB47" s="19">
        <v>0</v>
      </c>
      <c r="AC47" s="19">
        <v>0</v>
      </c>
      <c r="AD47" s="19">
        <v>0</v>
      </c>
      <c r="AE47" s="19">
        <v>134</v>
      </c>
      <c r="AF47" s="19">
        <v>213</v>
      </c>
      <c r="AG47" s="19">
        <v>14</v>
      </c>
      <c r="AH47" s="19">
        <v>0</v>
      </c>
      <c r="AI47" s="19">
        <v>0</v>
      </c>
      <c r="AJ47" s="19">
        <v>0</v>
      </c>
      <c r="AK47" s="19">
        <v>13</v>
      </c>
      <c r="AL47" s="19">
        <v>8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9</v>
      </c>
    </row>
    <row r="48" spans="2:50" ht="20.100000000000001" customHeight="1" thickBot="1" x14ac:dyDescent="0.25">
      <c r="B48" s="4" t="s">
        <v>234</v>
      </c>
      <c r="C48" s="19">
        <v>3925</v>
      </c>
      <c r="D48" s="19">
        <v>163</v>
      </c>
      <c r="E48" s="19">
        <v>439</v>
      </c>
      <c r="F48" s="19">
        <v>40</v>
      </c>
      <c r="G48" s="19">
        <v>4852</v>
      </c>
      <c r="H48" s="19">
        <v>3654</v>
      </c>
      <c r="I48" s="19">
        <v>830</v>
      </c>
      <c r="J48" s="19">
        <v>78</v>
      </c>
      <c r="K48" s="19">
        <v>24</v>
      </c>
      <c r="L48" s="19">
        <v>0</v>
      </c>
      <c r="M48" s="19">
        <v>923</v>
      </c>
      <c r="N48" s="19">
        <v>47</v>
      </c>
      <c r="O48" s="19">
        <v>4</v>
      </c>
      <c r="P48" s="19">
        <v>0</v>
      </c>
      <c r="Q48" s="19">
        <v>0</v>
      </c>
      <c r="R48" s="19">
        <v>0</v>
      </c>
      <c r="S48" s="19">
        <v>8</v>
      </c>
      <c r="T48" s="19">
        <v>34</v>
      </c>
      <c r="U48" s="19">
        <v>2482</v>
      </c>
      <c r="V48" s="19">
        <v>80</v>
      </c>
      <c r="W48" s="19">
        <v>415</v>
      </c>
      <c r="X48" s="19">
        <v>34</v>
      </c>
      <c r="Y48" s="19">
        <v>3167</v>
      </c>
      <c r="Z48" s="19">
        <v>2325</v>
      </c>
      <c r="AA48" s="19">
        <v>414</v>
      </c>
      <c r="AB48" s="19">
        <v>0</v>
      </c>
      <c r="AC48" s="19">
        <v>0</v>
      </c>
      <c r="AD48" s="19">
        <v>4</v>
      </c>
      <c r="AE48" s="19">
        <v>522</v>
      </c>
      <c r="AF48" s="19">
        <v>1140</v>
      </c>
      <c r="AG48" s="19">
        <v>191</v>
      </c>
      <c r="AH48" s="19">
        <v>5</v>
      </c>
      <c r="AI48" s="19">
        <v>0</v>
      </c>
      <c r="AJ48" s="19">
        <v>0</v>
      </c>
      <c r="AK48" s="19">
        <v>229</v>
      </c>
      <c r="AL48" s="19">
        <v>92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4</v>
      </c>
      <c r="AT48" s="19">
        <v>0</v>
      </c>
      <c r="AU48" s="19">
        <v>0</v>
      </c>
      <c r="AV48" s="19">
        <v>2</v>
      </c>
      <c r="AW48" s="19">
        <v>3</v>
      </c>
      <c r="AX48" s="19">
        <v>16</v>
      </c>
    </row>
    <row r="49" spans="2:50" ht="20.100000000000001" customHeight="1" thickBot="1" x14ac:dyDescent="0.25">
      <c r="B49" s="4" t="s">
        <v>235</v>
      </c>
      <c r="C49" s="19">
        <v>575</v>
      </c>
      <c r="D49" s="19">
        <v>90</v>
      </c>
      <c r="E49" s="19">
        <v>5</v>
      </c>
      <c r="F49" s="19">
        <v>9</v>
      </c>
      <c r="G49" s="19">
        <v>586</v>
      </c>
      <c r="H49" s="19">
        <v>1392</v>
      </c>
      <c r="I49" s="19">
        <v>117</v>
      </c>
      <c r="J49" s="19">
        <v>16</v>
      </c>
      <c r="K49" s="19">
        <v>0</v>
      </c>
      <c r="L49" s="19">
        <v>1</v>
      </c>
      <c r="M49" s="19">
        <v>134</v>
      </c>
      <c r="N49" s="19">
        <v>9</v>
      </c>
      <c r="O49" s="19">
        <v>1</v>
      </c>
      <c r="P49" s="19">
        <v>0</v>
      </c>
      <c r="Q49" s="19">
        <v>0</v>
      </c>
      <c r="R49" s="19">
        <v>0</v>
      </c>
      <c r="S49" s="19">
        <v>1</v>
      </c>
      <c r="T49" s="19">
        <v>3</v>
      </c>
      <c r="U49" s="19">
        <v>330</v>
      </c>
      <c r="V49" s="19">
        <v>74</v>
      </c>
      <c r="W49" s="19">
        <v>5</v>
      </c>
      <c r="X49" s="19">
        <v>7</v>
      </c>
      <c r="Y49" s="19">
        <v>360</v>
      </c>
      <c r="Z49" s="19">
        <v>970</v>
      </c>
      <c r="AA49" s="19">
        <v>110</v>
      </c>
      <c r="AB49" s="19">
        <v>0</v>
      </c>
      <c r="AC49" s="19">
        <v>0</v>
      </c>
      <c r="AD49" s="19">
        <v>1</v>
      </c>
      <c r="AE49" s="19">
        <v>78</v>
      </c>
      <c r="AF49" s="19">
        <v>394</v>
      </c>
      <c r="AG49" s="19">
        <v>16</v>
      </c>
      <c r="AH49" s="19">
        <v>0</v>
      </c>
      <c r="AI49" s="19">
        <v>0</v>
      </c>
      <c r="AJ49" s="19">
        <v>0</v>
      </c>
      <c r="AK49" s="19">
        <v>13</v>
      </c>
      <c r="AL49" s="19">
        <v>15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1</v>
      </c>
      <c r="AT49" s="19">
        <v>0</v>
      </c>
      <c r="AU49" s="19">
        <v>0</v>
      </c>
      <c r="AV49" s="19">
        <v>0</v>
      </c>
      <c r="AW49" s="19">
        <v>0</v>
      </c>
      <c r="AX49" s="19">
        <v>1</v>
      </c>
    </row>
    <row r="50" spans="2:50" ht="20.100000000000001" customHeight="1" thickBot="1" x14ac:dyDescent="0.25">
      <c r="B50" s="4" t="s">
        <v>236</v>
      </c>
      <c r="C50" s="19">
        <v>439</v>
      </c>
      <c r="D50" s="19">
        <v>80</v>
      </c>
      <c r="E50" s="19">
        <v>20</v>
      </c>
      <c r="F50" s="19">
        <v>2</v>
      </c>
      <c r="G50" s="19">
        <v>459</v>
      </c>
      <c r="H50" s="19">
        <v>314</v>
      </c>
      <c r="I50" s="19">
        <v>151</v>
      </c>
      <c r="J50" s="19">
        <v>50</v>
      </c>
      <c r="K50" s="19">
        <v>0</v>
      </c>
      <c r="L50" s="19">
        <v>0</v>
      </c>
      <c r="M50" s="19">
        <v>199</v>
      </c>
      <c r="N50" s="19">
        <v>5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1</v>
      </c>
      <c r="U50" s="19">
        <v>215</v>
      </c>
      <c r="V50" s="19">
        <v>30</v>
      </c>
      <c r="W50" s="19">
        <v>20</v>
      </c>
      <c r="X50" s="19">
        <v>1</v>
      </c>
      <c r="Y50" s="19">
        <v>151</v>
      </c>
      <c r="Z50" s="19">
        <v>226</v>
      </c>
      <c r="AA50" s="19">
        <v>60</v>
      </c>
      <c r="AB50" s="19">
        <v>0</v>
      </c>
      <c r="AC50" s="19">
        <v>0</v>
      </c>
      <c r="AD50" s="19">
        <v>1</v>
      </c>
      <c r="AE50" s="19">
        <v>101</v>
      </c>
      <c r="AF50" s="19">
        <v>76</v>
      </c>
      <c r="AG50" s="19">
        <v>12</v>
      </c>
      <c r="AH50" s="19">
        <v>0</v>
      </c>
      <c r="AI50" s="19">
        <v>0</v>
      </c>
      <c r="AJ50" s="19">
        <v>0</v>
      </c>
      <c r="AK50" s="19">
        <v>8</v>
      </c>
      <c r="AL50" s="19">
        <v>5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1</v>
      </c>
      <c r="AT50" s="19">
        <v>0</v>
      </c>
      <c r="AU50" s="19">
        <v>0</v>
      </c>
      <c r="AV50" s="19">
        <v>0</v>
      </c>
      <c r="AW50" s="19">
        <v>0</v>
      </c>
      <c r="AX50" s="19">
        <v>1</v>
      </c>
    </row>
    <row r="51" spans="2:50" ht="20.100000000000001" customHeight="1" thickBot="1" x14ac:dyDescent="0.25">
      <c r="B51" s="4" t="s">
        <v>237</v>
      </c>
      <c r="C51" s="19">
        <v>1109</v>
      </c>
      <c r="D51" s="19">
        <v>119</v>
      </c>
      <c r="E51" s="19">
        <v>8</v>
      </c>
      <c r="F51" s="19">
        <v>0</v>
      </c>
      <c r="G51" s="19">
        <v>1054</v>
      </c>
      <c r="H51" s="19">
        <v>2825</v>
      </c>
      <c r="I51" s="19">
        <v>240</v>
      </c>
      <c r="J51" s="19">
        <v>103</v>
      </c>
      <c r="K51" s="19">
        <v>0</v>
      </c>
      <c r="L51" s="19">
        <v>0</v>
      </c>
      <c r="M51" s="19">
        <v>343</v>
      </c>
      <c r="N51" s="19">
        <v>3</v>
      </c>
      <c r="O51" s="19">
        <v>5</v>
      </c>
      <c r="P51" s="19">
        <v>0</v>
      </c>
      <c r="Q51" s="19">
        <v>0</v>
      </c>
      <c r="R51" s="19">
        <v>0</v>
      </c>
      <c r="S51" s="19">
        <v>3</v>
      </c>
      <c r="T51" s="19">
        <v>12</v>
      </c>
      <c r="U51" s="19">
        <v>644</v>
      </c>
      <c r="V51" s="19">
        <v>16</v>
      </c>
      <c r="W51" s="19">
        <v>8</v>
      </c>
      <c r="X51" s="19">
        <v>0</v>
      </c>
      <c r="Y51" s="19">
        <v>492</v>
      </c>
      <c r="Z51" s="19">
        <v>2188</v>
      </c>
      <c r="AA51" s="19">
        <v>189</v>
      </c>
      <c r="AB51" s="19">
        <v>0</v>
      </c>
      <c r="AC51" s="19">
        <v>0</v>
      </c>
      <c r="AD51" s="19">
        <v>0</v>
      </c>
      <c r="AE51" s="19">
        <v>186</v>
      </c>
      <c r="AF51" s="19">
        <v>592</v>
      </c>
      <c r="AG51" s="19">
        <v>30</v>
      </c>
      <c r="AH51" s="19">
        <v>0</v>
      </c>
      <c r="AI51" s="19">
        <v>0</v>
      </c>
      <c r="AJ51" s="19">
        <v>0</v>
      </c>
      <c r="AK51" s="19">
        <v>29</v>
      </c>
      <c r="AL51" s="19">
        <v>18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1</v>
      </c>
      <c r="AT51" s="19">
        <v>0</v>
      </c>
      <c r="AU51" s="19">
        <v>0</v>
      </c>
      <c r="AV51" s="19">
        <v>0</v>
      </c>
      <c r="AW51" s="19">
        <v>1</v>
      </c>
      <c r="AX51" s="19">
        <v>12</v>
      </c>
    </row>
    <row r="52" spans="2:50" ht="20.100000000000001" customHeight="1" thickBot="1" x14ac:dyDescent="0.25">
      <c r="B52" s="4" t="s">
        <v>238</v>
      </c>
      <c r="C52" s="19">
        <v>249</v>
      </c>
      <c r="D52" s="19">
        <v>56</v>
      </c>
      <c r="E52" s="19">
        <v>2</v>
      </c>
      <c r="F52" s="19">
        <v>0</v>
      </c>
      <c r="G52" s="19">
        <v>319</v>
      </c>
      <c r="H52" s="19">
        <v>444</v>
      </c>
      <c r="I52" s="19">
        <v>51</v>
      </c>
      <c r="J52" s="19">
        <v>14</v>
      </c>
      <c r="K52" s="19">
        <v>0</v>
      </c>
      <c r="L52" s="19">
        <v>0</v>
      </c>
      <c r="M52" s="19">
        <v>67</v>
      </c>
      <c r="N52" s="19">
        <v>2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2</v>
      </c>
      <c r="U52" s="19">
        <v>139</v>
      </c>
      <c r="V52" s="19">
        <v>42</v>
      </c>
      <c r="W52" s="19">
        <v>2</v>
      </c>
      <c r="X52" s="19">
        <v>0</v>
      </c>
      <c r="Y52" s="19">
        <v>182</v>
      </c>
      <c r="Z52" s="19">
        <v>307</v>
      </c>
      <c r="AA52" s="19">
        <v>51</v>
      </c>
      <c r="AB52" s="19">
        <v>0</v>
      </c>
      <c r="AC52" s="19">
        <v>0</v>
      </c>
      <c r="AD52" s="19">
        <v>0</v>
      </c>
      <c r="AE52" s="19">
        <v>64</v>
      </c>
      <c r="AF52" s="19">
        <v>117</v>
      </c>
      <c r="AG52" s="19">
        <v>8</v>
      </c>
      <c r="AH52" s="19">
        <v>0</v>
      </c>
      <c r="AI52" s="19">
        <v>0</v>
      </c>
      <c r="AJ52" s="19">
        <v>0</v>
      </c>
      <c r="AK52" s="19">
        <v>6</v>
      </c>
      <c r="AL52" s="19">
        <v>16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</row>
    <row r="53" spans="2:50" ht="20.100000000000001" customHeight="1" thickBot="1" x14ac:dyDescent="0.25">
      <c r="B53" s="4" t="s">
        <v>239</v>
      </c>
      <c r="C53" s="19">
        <v>268</v>
      </c>
      <c r="D53" s="19">
        <v>27</v>
      </c>
      <c r="E53" s="19">
        <v>9</v>
      </c>
      <c r="F53" s="19">
        <v>13</v>
      </c>
      <c r="G53" s="19">
        <v>322</v>
      </c>
      <c r="H53" s="19">
        <v>350</v>
      </c>
      <c r="I53" s="19">
        <v>57</v>
      </c>
      <c r="J53" s="19">
        <v>0</v>
      </c>
      <c r="K53" s="19">
        <v>0</v>
      </c>
      <c r="L53" s="19">
        <v>0</v>
      </c>
      <c r="M53" s="19">
        <v>57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1</v>
      </c>
      <c r="U53" s="19">
        <v>149</v>
      </c>
      <c r="V53" s="19">
        <v>27</v>
      </c>
      <c r="W53" s="19">
        <v>9</v>
      </c>
      <c r="X53" s="19">
        <v>8</v>
      </c>
      <c r="Y53" s="19">
        <v>197</v>
      </c>
      <c r="Z53" s="19">
        <v>251</v>
      </c>
      <c r="AA53" s="19">
        <v>47</v>
      </c>
      <c r="AB53" s="19">
        <v>0</v>
      </c>
      <c r="AC53" s="19">
        <v>0</v>
      </c>
      <c r="AD53" s="19">
        <v>5</v>
      </c>
      <c r="AE53" s="19">
        <v>53</v>
      </c>
      <c r="AF53" s="19">
        <v>84</v>
      </c>
      <c r="AG53" s="19">
        <v>15</v>
      </c>
      <c r="AH53" s="19">
        <v>0</v>
      </c>
      <c r="AI53" s="19">
        <v>0</v>
      </c>
      <c r="AJ53" s="19">
        <v>0</v>
      </c>
      <c r="AK53" s="19">
        <v>15</v>
      </c>
      <c r="AL53" s="19">
        <v>14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</row>
    <row r="54" spans="2:50" ht="20.100000000000001" customHeight="1" thickBot="1" x14ac:dyDescent="0.25">
      <c r="B54" s="4" t="s">
        <v>240</v>
      </c>
      <c r="C54" s="19">
        <v>728</v>
      </c>
      <c r="D54" s="19">
        <v>188</v>
      </c>
      <c r="E54" s="19">
        <v>24</v>
      </c>
      <c r="F54" s="19">
        <v>1</v>
      </c>
      <c r="G54" s="19">
        <v>980</v>
      </c>
      <c r="H54" s="19">
        <v>849</v>
      </c>
      <c r="I54" s="19">
        <v>194</v>
      </c>
      <c r="J54" s="19">
        <v>47</v>
      </c>
      <c r="K54" s="19">
        <v>2</v>
      </c>
      <c r="L54" s="19">
        <v>0</v>
      </c>
      <c r="M54" s="19">
        <v>249</v>
      </c>
      <c r="N54" s="19">
        <v>13</v>
      </c>
      <c r="O54" s="19">
        <v>1</v>
      </c>
      <c r="P54" s="19">
        <v>0</v>
      </c>
      <c r="Q54" s="19">
        <v>0</v>
      </c>
      <c r="R54" s="19">
        <v>0</v>
      </c>
      <c r="S54" s="19">
        <v>1</v>
      </c>
      <c r="T54" s="19">
        <v>5</v>
      </c>
      <c r="U54" s="19">
        <v>394</v>
      </c>
      <c r="V54" s="19">
        <v>141</v>
      </c>
      <c r="W54" s="19">
        <v>22</v>
      </c>
      <c r="X54" s="19">
        <v>1</v>
      </c>
      <c r="Y54" s="19">
        <v>586</v>
      </c>
      <c r="Z54" s="19">
        <v>625</v>
      </c>
      <c r="AA54" s="19">
        <v>114</v>
      </c>
      <c r="AB54" s="19">
        <v>0</v>
      </c>
      <c r="AC54" s="19">
        <v>0</v>
      </c>
      <c r="AD54" s="19">
        <v>0</v>
      </c>
      <c r="AE54" s="19">
        <v>119</v>
      </c>
      <c r="AF54" s="19">
        <v>172</v>
      </c>
      <c r="AG54" s="19">
        <v>25</v>
      </c>
      <c r="AH54" s="19">
        <v>0</v>
      </c>
      <c r="AI54" s="19">
        <v>0</v>
      </c>
      <c r="AJ54" s="19">
        <v>0</v>
      </c>
      <c r="AK54" s="19">
        <v>25</v>
      </c>
      <c r="AL54" s="19">
        <v>32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2</v>
      </c>
    </row>
    <row r="55" spans="2:50" ht="20.100000000000001" customHeight="1" thickBot="1" x14ac:dyDescent="0.25">
      <c r="B55" s="4" t="s">
        <v>241</v>
      </c>
      <c r="C55" s="19">
        <v>9353</v>
      </c>
      <c r="D55" s="19">
        <v>1504</v>
      </c>
      <c r="E55" s="19">
        <v>585</v>
      </c>
      <c r="F55" s="19">
        <v>111</v>
      </c>
      <c r="G55" s="19">
        <v>11463</v>
      </c>
      <c r="H55" s="19">
        <v>7974</v>
      </c>
      <c r="I55" s="19">
        <v>1482</v>
      </c>
      <c r="J55" s="19">
        <v>255</v>
      </c>
      <c r="K55" s="19">
        <v>3</v>
      </c>
      <c r="L55" s="19">
        <v>2</v>
      </c>
      <c r="M55" s="19">
        <v>1750</v>
      </c>
      <c r="N55" s="19">
        <v>21</v>
      </c>
      <c r="O55" s="19">
        <v>20</v>
      </c>
      <c r="P55" s="19">
        <v>1</v>
      </c>
      <c r="Q55" s="19">
        <v>0</v>
      </c>
      <c r="R55" s="19">
        <v>3</v>
      </c>
      <c r="S55" s="19">
        <v>38</v>
      </c>
      <c r="T55" s="19">
        <v>62</v>
      </c>
      <c r="U55" s="19">
        <v>6329</v>
      </c>
      <c r="V55" s="19">
        <v>1231</v>
      </c>
      <c r="W55" s="19">
        <v>578</v>
      </c>
      <c r="X55" s="19">
        <v>100</v>
      </c>
      <c r="Y55" s="19">
        <v>8042</v>
      </c>
      <c r="Z55" s="19">
        <v>5608</v>
      </c>
      <c r="AA55" s="19">
        <v>1325</v>
      </c>
      <c r="AB55" s="19">
        <v>0</v>
      </c>
      <c r="AC55" s="19">
        <v>0</v>
      </c>
      <c r="AD55" s="19">
        <v>5</v>
      </c>
      <c r="AE55" s="19">
        <v>1446</v>
      </c>
      <c r="AF55" s="19">
        <v>2083</v>
      </c>
      <c r="AG55" s="19">
        <v>192</v>
      </c>
      <c r="AH55" s="19">
        <v>17</v>
      </c>
      <c r="AI55" s="19">
        <v>3</v>
      </c>
      <c r="AJ55" s="19">
        <v>1</v>
      </c>
      <c r="AK55" s="19">
        <v>183</v>
      </c>
      <c r="AL55" s="19">
        <v>180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5</v>
      </c>
      <c r="AT55" s="19">
        <v>0</v>
      </c>
      <c r="AU55" s="19">
        <v>1</v>
      </c>
      <c r="AV55" s="19">
        <v>0</v>
      </c>
      <c r="AW55" s="19">
        <v>4</v>
      </c>
      <c r="AX55" s="19">
        <v>20</v>
      </c>
    </row>
    <row r="56" spans="2:50" ht="20.100000000000001" customHeight="1" thickBot="1" x14ac:dyDescent="0.25">
      <c r="B56" s="4" t="s">
        <v>242</v>
      </c>
      <c r="C56" s="19">
        <v>1873</v>
      </c>
      <c r="D56" s="19">
        <v>523</v>
      </c>
      <c r="E56" s="19">
        <v>140</v>
      </c>
      <c r="F56" s="19">
        <v>15</v>
      </c>
      <c r="G56" s="19">
        <v>2482</v>
      </c>
      <c r="H56" s="19">
        <v>3089</v>
      </c>
      <c r="I56" s="19">
        <v>817</v>
      </c>
      <c r="J56" s="19">
        <v>270</v>
      </c>
      <c r="K56" s="19">
        <v>1</v>
      </c>
      <c r="L56" s="19">
        <v>5</v>
      </c>
      <c r="M56" s="19">
        <v>1095</v>
      </c>
      <c r="N56" s="19">
        <v>7</v>
      </c>
      <c r="O56" s="19">
        <v>6</v>
      </c>
      <c r="P56" s="19">
        <v>0</v>
      </c>
      <c r="Q56" s="19">
        <v>0</v>
      </c>
      <c r="R56" s="19">
        <v>2</v>
      </c>
      <c r="S56" s="19">
        <v>9</v>
      </c>
      <c r="T56" s="19">
        <v>32</v>
      </c>
      <c r="U56" s="19">
        <v>703</v>
      </c>
      <c r="V56" s="19">
        <v>251</v>
      </c>
      <c r="W56" s="19">
        <v>139</v>
      </c>
      <c r="X56" s="19">
        <v>6</v>
      </c>
      <c r="Y56" s="19">
        <v>1075</v>
      </c>
      <c r="Z56" s="19">
        <v>2518</v>
      </c>
      <c r="AA56" s="19">
        <v>284</v>
      </c>
      <c r="AB56" s="19">
        <v>0</v>
      </c>
      <c r="AC56" s="19">
        <v>0</v>
      </c>
      <c r="AD56" s="19">
        <v>2</v>
      </c>
      <c r="AE56" s="19">
        <v>243</v>
      </c>
      <c r="AF56" s="19">
        <v>467</v>
      </c>
      <c r="AG56" s="19">
        <v>62</v>
      </c>
      <c r="AH56" s="19">
        <v>2</v>
      </c>
      <c r="AI56" s="19">
        <v>0</v>
      </c>
      <c r="AJ56" s="19">
        <v>0</v>
      </c>
      <c r="AK56" s="19">
        <v>59</v>
      </c>
      <c r="AL56" s="19">
        <v>60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1</v>
      </c>
      <c r="AT56" s="19">
        <v>0</v>
      </c>
      <c r="AU56" s="19">
        <v>0</v>
      </c>
      <c r="AV56" s="19">
        <v>0</v>
      </c>
      <c r="AW56" s="19">
        <v>1</v>
      </c>
      <c r="AX56" s="19">
        <v>5</v>
      </c>
    </row>
    <row r="57" spans="2:50" ht="20.100000000000001" customHeight="1" thickBot="1" x14ac:dyDescent="0.25">
      <c r="B57" s="4" t="s">
        <v>243</v>
      </c>
      <c r="C57" s="19">
        <v>1154</v>
      </c>
      <c r="D57" s="19">
        <v>0</v>
      </c>
      <c r="E57" s="19">
        <v>0</v>
      </c>
      <c r="F57" s="19">
        <v>0</v>
      </c>
      <c r="G57" s="19">
        <v>860</v>
      </c>
      <c r="H57" s="19">
        <v>1176</v>
      </c>
      <c r="I57" s="19">
        <v>142</v>
      </c>
      <c r="J57" s="19">
        <v>0</v>
      </c>
      <c r="K57" s="19">
        <v>0</v>
      </c>
      <c r="L57" s="19">
        <v>0</v>
      </c>
      <c r="M57" s="19">
        <v>139</v>
      </c>
      <c r="N57" s="19">
        <v>5</v>
      </c>
      <c r="O57" s="19">
        <v>5</v>
      </c>
      <c r="P57" s="19">
        <v>0</v>
      </c>
      <c r="Q57" s="19">
        <v>0</v>
      </c>
      <c r="R57" s="19">
        <v>0</v>
      </c>
      <c r="S57" s="19">
        <v>4</v>
      </c>
      <c r="T57" s="19">
        <v>12</v>
      </c>
      <c r="U57" s="19">
        <v>937</v>
      </c>
      <c r="V57" s="19">
        <v>0</v>
      </c>
      <c r="W57" s="19">
        <v>0</v>
      </c>
      <c r="X57" s="19">
        <v>0</v>
      </c>
      <c r="Y57" s="19">
        <v>638</v>
      </c>
      <c r="Z57" s="19">
        <v>1031</v>
      </c>
      <c r="AA57" s="19">
        <v>63</v>
      </c>
      <c r="AB57" s="19">
        <v>0</v>
      </c>
      <c r="AC57" s="19">
        <v>0</v>
      </c>
      <c r="AD57" s="19">
        <v>0</v>
      </c>
      <c r="AE57" s="19">
        <v>70</v>
      </c>
      <c r="AF57" s="19">
        <v>119</v>
      </c>
      <c r="AG57" s="19">
        <v>7</v>
      </c>
      <c r="AH57" s="19">
        <v>0</v>
      </c>
      <c r="AI57" s="19">
        <v>0</v>
      </c>
      <c r="AJ57" s="19">
        <v>0</v>
      </c>
      <c r="AK57" s="19">
        <v>9</v>
      </c>
      <c r="AL57" s="19">
        <v>9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</row>
    <row r="58" spans="2:50" ht="20.100000000000001" customHeight="1" thickBot="1" x14ac:dyDescent="0.25">
      <c r="B58" s="4" t="s">
        <v>244</v>
      </c>
      <c r="C58" s="19">
        <v>406</v>
      </c>
      <c r="D58" s="19">
        <v>44</v>
      </c>
      <c r="E58" s="19">
        <v>4</v>
      </c>
      <c r="F58" s="19">
        <v>0</v>
      </c>
      <c r="G58" s="19">
        <v>444</v>
      </c>
      <c r="H58" s="19">
        <v>1392</v>
      </c>
      <c r="I58" s="19">
        <v>81</v>
      </c>
      <c r="J58" s="19">
        <v>5</v>
      </c>
      <c r="K58" s="19">
        <v>0</v>
      </c>
      <c r="L58" s="19">
        <v>0</v>
      </c>
      <c r="M58" s="19">
        <v>86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1</v>
      </c>
      <c r="T58" s="19">
        <v>3</v>
      </c>
      <c r="U58" s="19">
        <v>290</v>
      </c>
      <c r="V58" s="19">
        <v>39</v>
      </c>
      <c r="W58" s="19">
        <v>4</v>
      </c>
      <c r="X58" s="19">
        <v>0</v>
      </c>
      <c r="Y58" s="19">
        <v>321</v>
      </c>
      <c r="Z58" s="19">
        <v>1303</v>
      </c>
      <c r="AA58" s="19">
        <v>34</v>
      </c>
      <c r="AB58" s="19">
        <v>0</v>
      </c>
      <c r="AC58" s="19">
        <v>0</v>
      </c>
      <c r="AD58" s="19">
        <v>0</v>
      </c>
      <c r="AE58" s="19">
        <v>35</v>
      </c>
      <c r="AF58" s="19">
        <v>85</v>
      </c>
      <c r="AG58" s="19">
        <v>1</v>
      </c>
      <c r="AH58" s="19">
        <v>0</v>
      </c>
      <c r="AI58" s="19">
        <v>0</v>
      </c>
      <c r="AJ58" s="19">
        <v>0</v>
      </c>
      <c r="AK58" s="19">
        <v>1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1</v>
      </c>
    </row>
    <row r="59" spans="2:50" ht="20.100000000000001" customHeight="1" thickBot="1" x14ac:dyDescent="0.25">
      <c r="B59" s="4" t="s">
        <v>270</v>
      </c>
      <c r="C59" s="19">
        <v>710</v>
      </c>
      <c r="D59" s="19">
        <v>69</v>
      </c>
      <c r="E59" s="19">
        <v>12</v>
      </c>
      <c r="F59" s="19">
        <v>0</v>
      </c>
      <c r="G59" s="19">
        <v>681</v>
      </c>
      <c r="H59" s="19">
        <v>1111</v>
      </c>
      <c r="I59" s="19">
        <v>152</v>
      </c>
      <c r="J59" s="19">
        <v>6</v>
      </c>
      <c r="K59" s="19">
        <v>0</v>
      </c>
      <c r="L59" s="19">
        <v>0</v>
      </c>
      <c r="M59" s="19">
        <v>157</v>
      </c>
      <c r="N59" s="19">
        <v>3</v>
      </c>
      <c r="O59" s="19">
        <v>0</v>
      </c>
      <c r="P59" s="19">
        <v>1</v>
      </c>
      <c r="Q59" s="19">
        <v>0</v>
      </c>
      <c r="R59" s="19">
        <v>0</v>
      </c>
      <c r="S59" s="19">
        <v>0</v>
      </c>
      <c r="T59" s="19">
        <v>7</v>
      </c>
      <c r="U59" s="19">
        <v>404</v>
      </c>
      <c r="V59" s="19">
        <v>62</v>
      </c>
      <c r="W59" s="19">
        <v>12</v>
      </c>
      <c r="X59" s="19">
        <v>0</v>
      </c>
      <c r="Y59" s="19">
        <v>371</v>
      </c>
      <c r="Z59" s="19">
        <v>967</v>
      </c>
      <c r="AA59" s="19">
        <v>144</v>
      </c>
      <c r="AB59" s="19">
        <v>0</v>
      </c>
      <c r="AC59" s="19">
        <v>0</v>
      </c>
      <c r="AD59" s="19">
        <v>0</v>
      </c>
      <c r="AE59" s="19">
        <v>149</v>
      </c>
      <c r="AF59" s="19">
        <v>123</v>
      </c>
      <c r="AG59" s="19">
        <v>10</v>
      </c>
      <c r="AH59" s="19">
        <v>0</v>
      </c>
      <c r="AI59" s="19">
        <v>0</v>
      </c>
      <c r="AJ59" s="19">
        <v>0</v>
      </c>
      <c r="AK59" s="19">
        <v>4</v>
      </c>
      <c r="AL59" s="19">
        <v>11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</row>
    <row r="60" spans="2:50" ht="20.100000000000001" customHeight="1" thickBot="1" x14ac:dyDescent="0.25">
      <c r="B60" s="4" t="s">
        <v>246</v>
      </c>
      <c r="C60" s="19">
        <v>1011</v>
      </c>
      <c r="D60" s="19">
        <v>124</v>
      </c>
      <c r="E60" s="19">
        <v>47</v>
      </c>
      <c r="F60" s="19">
        <v>1</v>
      </c>
      <c r="G60" s="19">
        <v>1302</v>
      </c>
      <c r="H60" s="19">
        <v>1153</v>
      </c>
      <c r="I60" s="19">
        <v>308</v>
      </c>
      <c r="J60" s="19">
        <v>72</v>
      </c>
      <c r="K60" s="19">
        <v>6</v>
      </c>
      <c r="L60" s="19">
        <v>0</v>
      </c>
      <c r="M60" s="19">
        <v>402</v>
      </c>
      <c r="N60" s="19">
        <v>4</v>
      </c>
      <c r="O60" s="19">
        <v>1</v>
      </c>
      <c r="P60" s="19">
        <v>0</v>
      </c>
      <c r="Q60" s="19">
        <v>0</v>
      </c>
      <c r="R60" s="19">
        <v>0</v>
      </c>
      <c r="S60" s="19">
        <v>7</v>
      </c>
      <c r="T60" s="19">
        <v>11</v>
      </c>
      <c r="U60" s="19">
        <v>471</v>
      </c>
      <c r="V60" s="19">
        <v>48</v>
      </c>
      <c r="W60" s="19">
        <v>41</v>
      </c>
      <c r="X60" s="19">
        <v>1</v>
      </c>
      <c r="Y60" s="19">
        <v>667</v>
      </c>
      <c r="Z60" s="19">
        <v>804</v>
      </c>
      <c r="AA60" s="19">
        <v>202</v>
      </c>
      <c r="AB60" s="19">
        <v>0</v>
      </c>
      <c r="AC60" s="19">
        <v>0</v>
      </c>
      <c r="AD60" s="19">
        <v>0</v>
      </c>
      <c r="AE60" s="19">
        <v>181</v>
      </c>
      <c r="AF60" s="19">
        <v>319</v>
      </c>
      <c r="AG60" s="19">
        <v>29</v>
      </c>
      <c r="AH60" s="19">
        <v>4</v>
      </c>
      <c r="AI60" s="19">
        <v>0</v>
      </c>
      <c r="AJ60" s="19">
        <v>0</v>
      </c>
      <c r="AK60" s="19">
        <v>45</v>
      </c>
      <c r="AL60" s="19">
        <v>15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</row>
    <row r="61" spans="2:50" ht="20.100000000000001" customHeight="1" thickBot="1" x14ac:dyDescent="0.25">
      <c r="B61" s="4" t="s">
        <v>247</v>
      </c>
      <c r="C61" s="19">
        <v>383</v>
      </c>
      <c r="D61" s="19">
        <v>118</v>
      </c>
      <c r="E61" s="19">
        <v>0</v>
      </c>
      <c r="F61" s="19">
        <v>5</v>
      </c>
      <c r="G61" s="19">
        <v>405</v>
      </c>
      <c r="H61" s="19">
        <v>675</v>
      </c>
      <c r="I61" s="19">
        <v>170</v>
      </c>
      <c r="J61" s="19">
        <v>34</v>
      </c>
      <c r="K61" s="19">
        <v>0</v>
      </c>
      <c r="L61" s="19">
        <v>0</v>
      </c>
      <c r="M61" s="19">
        <v>205</v>
      </c>
      <c r="N61" s="19">
        <v>3</v>
      </c>
      <c r="O61" s="19">
        <v>3</v>
      </c>
      <c r="P61" s="19">
        <v>0</v>
      </c>
      <c r="Q61" s="19">
        <v>0</v>
      </c>
      <c r="R61" s="19">
        <v>0</v>
      </c>
      <c r="S61" s="19">
        <v>1</v>
      </c>
      <c r="T61" s="19">
        <v>11</v>
      </c>
      <c r="U61" s="19">
        <v>101</v>
      </c>
      <c r="V61" s="19">
        <v>84</v>
      </c>
      <c r="W61" s="19">
        <v>0</v>
      </c>
      <c r="X61" s="19">
        <v>5</v>
      </c>
      <c r="Y61" s="19">
        <v>106</v>
      </c>
      <c r="Z61" s="19">
        <v>484</v>
      </c>
      <c r="AA61" s="19">
        <v>102</v>
      </c>
      <c r="AB61" s="19">
        <v>0</v>
      </c>
      <c r="AC61" s="19">
        <v>0</v>
      </c>
      <c r="AD61" s="19">
        <v>0</v>
      </c>
      <c r="AE61" s="19">
        <v>87</v>
      </c>
      <c r="AF61" s="19">
        <v>176</v>
      </c>
      <c r="AG61" s="19">
        <v>6</v>
      </c>
      <c r="AH61" s="19">
        <v>0</v>
      </c>
      <c r="AI61" s="19">
        <v>0</v>
      </c>
      <c r="AJ61" s="19">
        <v>0</v>
      </c>
      <c r="AK61" s="19">
        <v>6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1</v>
      </c>
      <c r="AT61" s="19">
        <v>0</v>
      </c>
      <c r="AU61" s="19">
        <v>0</v>
      </c>
      <c r="AV61" s="19">
        <v>0</v>
      </c>
      <c r="AW61" s="19">
        <v>0</v>
      </c>
      <c r="AX61" s="19">
        <v>1</v>
      </c>
    </row>
    <row r="62" spans="2:50" ht="20.100000000000001" customHeight="1" thickBot="1" x14ac:dyDescent="0.25">
      <c r="B62" s="7" t="s">
        <v>22</v>
      </c>
      <c r="C62" s="9">
        <f>SUM(C12:C61)</f>
        <v>57377</v>
      </c>
      <c r="D62" s="9">
        <f t="shared" ref="D62:AX62" si="0">SUM(D12:D61)</f>
        <v>8111</v>
      </c>
      <c r="E62" s="9">
        <f t="shared" si="0"/>
        <v>3429</v>
      </c>
      <c r="F62" s="9">
        <f t="shared" si="0"/>
        <v>381</v>
      </c>
      <c r="G62" s="9">
        <f t="shared" si="0"/>
        <v>67762</v>
      </c>
      <c r="H62" s="9">
        <f t="shared" si="0"/>
        <v>70207</v>
      </c>
      <c r="I62" s="9">
        <f t="shared" si="0"/>
        <v>15387</v>
      </c>
      <c r="J62" s="9">
        <f t="shared" si="0"/>
        <v>2752</v>
      </c>
      <c r="K62" s="9">
        <f t="shared" si="0"/>
        <v>113</v>
      </c>
      <c r="L62" s="9">
        <f t="shared" si="0"/>
        <v>30</v>
      </c>
      <c r="M62" s="9">
        <f t="shared" si="0"/>
        <v>18286</v>
      </c>
      <c r="N62" s="9">
        <f t="shared" si="0"/>
        <v>566</v>
      </c>
      <c r="O62" s="9">
        <f t="shared" si="0"/>
        <v>201</v>
      </c>
      <c r="P62" s="9">
        <f t="shared" si="0"/>
        <v>2</v>
      </c>
      <c r="Q62" s="9">
        <f t="shared" si="0"/>
        <v>0</v>
      </c>
      <c r="R62" s="9">
        <f t="shared" si="0"/>
        <v>13</v>
      </c>
      <c r="S62" s="9">
        <f t="shared" si="0"/>
        <v>200</v>
      </c>
      <c r="T62" s="9">
        <f t="shared" si="0"/>
        <v>654</v>
      </c>
      <c r="U62" s="9">
        <f t="shared" si="0"/>
        <v>30901</v>
      </c>
      <c r="V62" s="9">
        <f t="shared" si="0"/>
        <v>5313</v>
      </c>
      <c r="W62" s="9">
        <f t="shared" si="0"/>
        <v>3306</v>
      </c>
      <c r="X62" s="9">
        <f t="shared" si="0"/>
        <v>232</v>
      </c>
      <c r="Y62" s="9">
        <f t="shared" si="0"/>
        <v>38165</v>
      </c>
      <c r="Z62" s="9">
        <f t="shared" si="0"/>
        <v>50921</v>
      </c>
      <c r="AA62" s="9">
        <f t="shared" si="0"/>
        <v>8980</v>
      </c>
      <c r="AB62" s="9">
        <f t="shared" si="0"/>
        <v>0</v>
      </c>
      <c r="AC62" s="9">
        <f t="shared" si="0"/>
        <v>0</v>
      </c>
      <c r="AD62" s="9">
        <f t="shared" si="0"/>
        <v>101</v>
      </c>
      <c r="AE62" s="9">
        <f t="shared" si="0"/>
        <v>9067</v>
      </c>
      <c r="AF62" s="9">
        <f t="shared" si="0"/>
        <v>16499</v>
      </c>
      <c r="AG62" s="9">
        <f t="shared" si="0"/>
        <v>1877</v>
      </c>
      <c r="AH62" s="9">
        <f t="shared" si="0"/>
        <v>43</v>
      </c>
      <c r="AI62" s="9">
        <f t="shared" si="0"/>
        <v>9</v>
      </c>
      <c r="AJ62" s="9">
        <f t="shared" si="0"/>
        <v>2</v>
      </c>
      <c r="AK62" s="9">
        <f t="shared" si="0"/>
        <v>2018</v>
      </c>
      <c r="AL62" s="9">
        <f t="shared" si="0"/>
        <v>1404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31</v>
      </c>
      <c r="AT62" s="9">
        <f t="shared" si="0"/>
        <v>1</v>
      </c>
      <c r="AU62" s="9">
        <f t="shared" si="0"/>
        <v>1</v>
      </c>
      <c r="AV62" s="9">
        <f t="shared" si="0"/>
        <v>3</v>
      </c>
      <c r="AW62" s="9">
        <f t="shared" si="0"/>
        <v>26</v>
      </c>
      <c r="AX62" s="9">
        <f t="shared" si="0"/>
        <v>163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90" t="s">
        <v>289</v>
      </c>
      <c r="D9" s="91"/>
      <c r="E9" s="91"/>
      <c r="F9" s="91"/>
      <c r="G9" s="91"/>
      <c r="H9" s="91"/>
      <c r="I9" s="91"/>
      <c r="J9" s="91"/>
    </row>
    <row r="10" spans="2:10" ht="43.5" thickBot="1" x14ac:dyDescent="0.25">
      <c r="B10" s="24"/>
      <c r="C10" s="22" t="s">
        <v>123</v>
      </c>
      <c r="D10" s="22" t="s">
        <v>124</v>
      </c>
      <c r="E10" s="22" t="s">
        <v>125</v>
      </c>
      <c r="F10" s="22" t="s">
        <v>282</v>
      </c>
      <c r="G10" s="20" t="s">
        <v>279</v>
      </c>
      <c r="H10" s="20" t="s">
        <v>283</v>
      </c>
      <c r="I10" s="20" t="s">
        <v>280</v>
      </c>
      <c r="J10" s="20" t="s">
        <v>281</v>
      </c>
    </row>
    <row r="11" spans="2:10" ht="20.100000000000001" customHeight="1" thickBot="1" x14ac:dyDescent="0.25">
      <c r="B11" s="3" t="s">
        <v>198</v>
      </c>
      <c r="C11" s="61">
        <f>'Relación Víctima_Denunciado '!C11/'Relación Víctima_Denunciado '!$L11</f>
        <v>0.21079691516709512</v>
      </c>
      <c r="D11" s="61">
        <f>'Relación Víctima_Denunciado '!D11/'Relación Víctima_Denunciado '!$L11</f>
        <v>0.23650385604113111</v>
      </c>
      <c r="E11" s="61">
        <f>'Relación Víctima_Denunciado '!E11/'Relación Víctima_Denunciado '!$L11</f>
        <v>0.27249357326478146</v>
      </c>
      <c r="F11" s="61">
        <f>'Relación Víctima_Denunciado '!F11/'Relación Víctima_Denunciado '!$L11</f>
        <v>0.28020565552699228</v>
      </c>
      <c r="G11" s="61">
        <f>'Relación Víctima_Denunciado '!H11/'Relación Víctima_Denunciado '!$L11</f>
        <v>0</v>
      </c>
      <c r="H11" s="61">
        <f>('Relación Víctima_Denunciado '!I11/'Relación Víctima_Denunciado '!$L11)</f>
        <v>0</v>
      </c>
      <c r="I11" s="61">
        <f>('Relación Víctima_Denunciado '!J11/'Relación Víctima_Denunciado '!$L11)</f>
        <v>0</v>
      </c>
      <c r="J11" s="61">
        <f>('Relación Víctima_Denunciado '!K11/'Relación Víctima_Denunciado '!$L11)</f>
        <v>0</v>
      </c>
    </row>
    <row r="12" spans="2:10" ht="20.100000000000001" customHeight="1" thickBot="1" x14ac:dyDescent="0.25">
      <c r="B12" s="4" t="s">
        <v>199</v>
      </c>
      <c r="C12" s="61">
        <f>'Relación Víctima_Denunciado '!C12/'Relación Víctima_Denunciado '!$L12</f>
        <v>0.1623931623931624</v>
      </c>
      <c r="D12" s="61">
        <f>'Relación Víctima_Denunciado '!D12/'Relación Víctima_Denunciado '!$L12</f>
        <v>8.9743589743589744E-2</v>
      </c>
      <c r="E12" s="61">
        <f>'Relación Víctima_Denunciado '!E12/'Relación Víctima_Denunciado '!$L12</f>
        <v>0.30769230769230771</v>
      </c>
      <c r="F12" s="61">
        <f>'Relación Víctima_Denunciado '!F12/'Relación Víctima_Denunciado '!$L12</f>
        <v>0.43162393162393164</v>
      </c>
      <c r="G12" s="61">
        <f>'Relación Víctima_Denunciado '!H12/'Relación Víctima_Denunciado '!$L12</f>
        <v>4.2735042735042739E-3</v>
      </c>
      <c r="H12" s="61">
        <f>('Relación Víctima_Denunciado '!I12/'Relación Víctima_Denunciado '!$L12)</f>
        <v>4.2735042735042739E-3</v>
      </c>
      <c r="I12" s="61">
        <f>('Relación Víctima_Denunciado '!J12/'Relación Víctima_Denunciado '!$L12)</f>
        <v>0</v>
      </c>
      <c r="J12" s="61">
        <f>('Relación Víctima_Denunciado '!K12/'Relación Víctima_Denunciado '!$L12)</f>
        <v>0</v>
      </c>
    </row>
    <row r="13" spans="2:10" ht="20.100000000000001" customHeight="1" thickBot="1" x14ac:dyDescent="0.25">
      <c r="B13" s="4" t="s">
        <v>200</v>
      </c>
      <c r="C13" s="61">
        <f>'Relación Víctima_Denunciado '!C13/'Relación Víctima_Denunciado '!$L13</f>
        <v>0.13223140495867769</v>
      </c>
      <c r="D13" s="61">
        <f>'Relación Víctima_Denunciado '!D13/'Relación Víctima_Denunciado '!$L13</f>
        <v>0.10743801652892562</v>
      </c>
      <c r="E13" s="61">
        <f>'Relación Víctima_Denunciado '!E13/'Relación Víctima_Denunciado '!$L13</f>
        <v>0.24793388429752067</v>
      </c>
      <c r="F13" s="61">
        <f>'Relación Víctima_Denunciado '!F13/'Relación Víctima_Denunciado '!$L13</f>
        <v>0.48760330578512395</v>
      </c>
      <c r="G13" s="61">
        <f>'Relación Víctima_Denunciado '!H13/'Relación Víctima_Denunciado '!$L13</f>
        <v>0</v>
      </c>
      <c r="H13" s="61">
        <f>('Relación Víctima_Denunciado '!I13/'Relación Víctima_Denunciado '!$L13)</f>
        <v>0</v>
      </c>
      <c r="I13" s="61">
        <f>('Relación Víctima_Denunciado '!J13/'Relación Víctima_Denunciado '!$L13)</f>
        <v>0</v>
      </c>
      <c r="J13" s="61">
        <f>('Relación Víctima_Denunciado '!K13/'Relación Víctima_Denunciado '!$L13)</f>
        <v>2.4793388429752067E-2</v>
      </c>
    </row>
    <row r="14" spans="2:10" ht="20.100000000000001" customHeight="1" thickBot="1" x14ac:dyDescent="0.25">
      <c r="B14" s="4" t="s">
        <v>201</v>
      </c>
      <c r="C14" s="61">
        <f>'Relación Víctima_Denunciado '!C14/'Relación Víctima_Denunciado '!$L14</f>
        <v>0.13877551020408163</v>
      </c>
      <c r="D14" s="61">
        <f>'Relación Víctima_Denunciado '!D14/'Relación Víctima_Denunciado '!$L14</f>
        <v>7.3469387755102047E-2</v>
      </c>
      <c r="E14" s="61">
        <f>'Relación Víctima_Denunciado '!E14/'Relación Víctima_Denunciado '!$L14</f>
        <v>0.26530612244897961</v>
      </c>
      <c r="F14" s="61">
        <f>'Relación Víctima_Denunciado '!F14/'Relación Víctima_Denunciado '!$L14</f>
        <v>0.51020408163265307</v>
      </c>
      <c r="G14" s="61">
        <f>'Relación Víctima_Denunciado '!H14/'Relación Víctima_Denunciado '!$L14</f>
        <v>4.0816326530612249E-3</v>
      </c>
      <c r="H14" s="61">
        <f>('Relación Víctima_Denunciado '!I14/'Relación Víctima_Denunciado '!$L14)</f>
        <v>8.1632653061224497E-3</v>
      </c>
      <c r="I14" s="61">
        <f>('Relación Víctima_Denunciado '!J14/'Relación Víctima_Denunciado '!$L14)</f>
        <v>0</v>
      </c>
      <c r="J14" s="61">
        <f>('Relación Víctima_Denunciado '!K14/'Relación Víctima_Denunciado '!$L14)</f>
        <v>0</v>
      </c>
    </row>
    <row r="15" spans="2:10" ht="20.100000000000001" customHeight="1" thickBot="1" x14ac:dyDescent="0.25">
      <c r="B15" s="4" t="s">
        <v>202</v>
      </c>
      <c r="C15" s="61">
        <f>'Relación Víctima_Denunciado '!C15/'Relación Víctima_Denunciado '!$L15</f>
        <v>5.3571428571428568E-2</v>
      </c>
      <c r="D15" s="61">
        <f>'Relación Víctima_Denunciado '!D15/'Relación Víctima_Denunciado '!$L15</f>
        <v>1.7857142857142856E-2</v>
      </c>
      <c r="E15" s="61">
        <f>'Relación Víctima_Denunciado '!E15/'Relación Víctima_Denunciado '!$L15</f>
        <v>0.21428571428571427</v>
      </c>
      <c r="F15" s="61">
        <f>'Relación Víctima_Denunciado '!F15/'Relación Víctima_Denunciado '!$L15</f>
        <v>0.7142857142857143</v>
      </c>
      <c r="G15" s="61">
        <f>'Relación Víctima_Denunciado '!H15/'Relación Víctima_Denunciado '!$L15</f>
        <v>0</v>
      </c>
      <c r="H15" s="61">
        <f>('Relación Víctima_Denunciado '!I15/'Relación Víctima_Denunciado '!$L15)</f>
        <v>0</v>
      </c>
      <c r="I15" s="61">
        <f>('Relación Víctima_Denunciado '!J15/'Relación Víctima_Denunciado '!$L15)</f>
        <v>0</v>
      </c>
      <c r="J15" s="61">
        <f>('Relación Víctima_Denunciado '!K15/'Relación Víctima_Denunciado '!$L15)</f>
        <v>0</v>
      </c>
    </row>
    <row r="16" spans="2:10" ht="20.100000000000001" customHeight="1" thickBot="1" x14ac:dyDescent="0.25">
      <c r="B16" s="4" t="s">
        <v>203</v>
      </c>
      <c r="C16" s="61">
        <f>'Relación Víctima_Denunciado '!C16/'Relación Víctima_Denunciado '!$L16</f>
        <v>0.17821782178217821</v>
      </c>
      <c r="D16" s="61">
        <f>'Relación Víctima_Denunciado '!D16/'Relación Víctima_Denunciado '!$L16</f>
        <v>0.12871287128712872</v>
      </c>
      <c r="E16" s="61">
        <f>'Relación Víctima_Denunciado '!E16/'Relación Víctima_Denunciado '!$L16</f>
        <v>0.17821782178217821</v>
      </c>
      <c r="F16" s="61">
        <f>'Relación Víctima_Denunciado '!F16/'Relación Víctima_Denunciado '!$L16</f>
        <v>0.51485148514851486</v>
      </c>
      <c r="G16" s="61">
        <f>'Relación Víctima_Denunciado '!H16/'Relación Víctima_Denunciado '!$L16</f>
        <v>0</v>
      </c>
      <c r="H16" s="61">
        <f>('Relación Víctima_Denunciado '!I16/'Relación Víctima_Denunciado '!$L16)</f>
        <v>0</v>
      </c>
      <c r="I16" s="61">
        <f>('Relación Víctima_Denunciado '!J16/'Relación Víctima_Denunciado '!$L16)</f>
        <v>0</v>
      </c>
      <c r="J16" s="61">
        <f>('Relación Víctima_Denunciado '!K16/'Relación Víctima_Denunciado '!$L16)</f>
        <v>0</v>
      </c>
    </row>
    <row r="17" spans="2:10" ht="20.100000000000001" customHeight="1" thickBot="1" x14ac:dyDescent="0.25">
      <c r="B17" s="4" t="s">
        <v>204</v>
      </c>
      <c r="C17" s="61">
        <f>'Relación Víctima_Denunciado '!C17/'Relación Víctima_Denunciado '!$L17</f>
        <v>0.11653116531165311</v>
      </c>
      <c r="D17" s="61">
        <f>'Relación Víctima_Denunciado '!D17/'Relación Víctima_Denunciado '!$L17</f>
        <v>0.13821138211382114</v>
      </c>
      <c r="E17" s="61">
        <f>'Relación Víctima_Denunciado '!E17/'Relación Víctima_Denunciado '!$L17</f>
        <v>0.24932249322493225</v>
      </c>
      <c r="F17" s="61">
        <f>'Relación Víctima_Denunciado '!F17/'Relación Víctima_Denunciado '!$L17</f>
        <v>0.47154471544715448</v>
      </c>
      <c r="G17" s="61">
        <f>'Relación Víctima_Denunciado '!H17/'Relación Víctima_Denunciado '!$L17</f>
        <v>2.1680216802168022E-2</v>
      </c>
      <c r="H17" s="61">
        <f>('Relación Víctima_Denunciado '!I17/'Relación Víctima_Denunciado '!$L17)</f>
        <v>2.7100271002710027E-3</v>
      </c>
      <c r="I17" s="61">
        <f>('Relación Víctima_Denunciado '!J17/'Relación Víctima_Denunciado '!$L17)</f>
        <v>0</v>
      </c>
      <c r="J17" s="61">
        <f>('Relación Víctima_Denunciado '!K17/'Relación Víctima_Denunciado '!$L17)</f>
        <v>0</v>
      </c>
    </row>
    <row r="18" spans="2:10" ht="20.100000000000001" customHeight="1" thickBot="1" x14ac:dyDescent="0.25">
      <c r="B18" s="4" t="s">
        <v>205</v>
      </c>
      <c r="C18" s="61">
        <f>'Relación Víctima_Denunciado '!C18/'Relación Víctima_Denunciado '!$L18</f>
        <v>0.13111545988258316</v>
      </c>
      <c r="D18" s="61">
        <f>'Relación Víctima_Denunciado '!D18/'Relación Víctima_Denunciado '!$L18</f>
        <v>0.10371819960861056</v>
      </c>
      <c r="E18" s="61">
        <f>'Relación Víctima_Denunciado '!E18/'Relación Víctima_Denunciado '!$L18</f>
        <v>0.26614481409001955</v>
      </c>
      <c r="F18" s="61">
        <f>'Relación Víctima_Denunciado '!F18/'Relación Víctima_Denunciado '!$L18</f>
        <v>0.49706457925636005</v>
      </c>
      <c r="G18" s="61">
        <f>'Relación Víctima_Denunciado '!H18/'Relación Víctima_Denunciado '!$L18</f>
        <v>1.9569471624266144E-3</v>
      </c>
      <c r="H18" s="61">
        <f>('Relación Víctima_Denunciado '!I18/'Relación Víctima_Denunciado '!$L18)</f>
        <v>0</v>
      </c>
      <c r="I18" s="61">
        <f>('Relación Víctima_Denunciado '!J18/'Relación Víctima_Denunciado '!$L18)</f>
        <v>0</v>
      </c>
      <c r="J18" s="61">
        <f>('Relación Víctima_Denunciado '!K18/'Relación Víctima_Denunciado '!$L18)</f>
        <v>0</v>
      </c>
    </row>
    <row r="19" spans="2:10" ht="20.100000000000001" customHeight="1" thickBot="1" x14ac:dyDescent="0.25">
      <c r="B19" s="4" t="s">
        <v>206</v>
      </c>
      <c r="C19" s="61">
        <f>'Relación Víctima_Denunciado '!C19/'Relación Víctima_Denunciado '!$L19</f>
        <v>0.16666666666666666</v>
      </c>
      <c r="D19" s="61">
        <f>'Relación Víctima_Denunciado '!D19/'Relación Víctima_Denunciado '!$L19</f>
        <v>0.27777777777777779</v>
      </c>
      <c r="E19" s="61">
        <f>'Relación Víctima_Denunciado '!E19/'Relación Víctima_Denunciado '!$L19</f>
        <v>0.16666666666666666</v>
      </c>
      <c r="F19" s="61">
        <f>'Relación Víctima_Denunciado '!F19/'Relación Víctima_Denunciado '!$L19</f>
        <v>0.31481481481481483</v>
      </c>
      <c r="G19" s="61">
        <f>'Relación Víctima_Denunciado '!H19/'Relación Víctima_Denunciado '!$L19</f>
        <v>7.407407407407407E-2</v>
      </c>
      <c r="H19" s="61">
        <f>('Relación Víctima_Denunciado '!I19/'Relación Víctima_Denunciado '!$L19)</f>
        <v>0</v>
      </c>
      <c r="I19" s="61">
        <f>('Relación Víctima_Denunciado '!J19/'Relación Víctima_Denunciado '!$L19)</f>
        <v>0</v>
      </c>
      <c r="J19" s="61">
        <f>('Relación Víctima_Denunciado '!K19/'Relación Víctima_Denunciado '!$L19)</f>
        <v>0</v>
      </c>
    </row>
    <row r="20" spans="2:10" ht="20.100000000000001" customHeight="1" thickBot="1" x14ac:dyDescent="0.25">
      <c r="B20" s="4" t="s">
        <v>207</v>
      </c>
      <c r="C20" s="61">
        <f>'Relación Víctima_Denunciado '!C20/'Relación Víctima_Denunciado '!$L20</f>
        <v>7.1428571428571425E-2</v>
      </c>
      <c r="D20" s="61">
        <f>'Relación Víctima_Denunciado '!D20/'Relación Víctima_Denunciado '!$L20</f>
        <v>0.21428571428571427</v>
      </c>
      <c r="E20" s="61">
        <f>'Relación Víctima_Denunciado '!E20/'Relación Víctima_Denunciado '!$L20</f>
        <v>0.14285714285714285</v>
      </c>
      <c r="F20" s="61">
        <f>'Relación Víctima_Denunciado '!F20/'Relación Víctima_Denunciado '!$L20</f>
        <v>0.5714285714285714</v>
      </c>
      <c r="G20" s="61">
        <f>'Relación Víctima_Denunciado '!H20/'Relación Víctima_Denunciado '!$L20</f>
        <v>0</v>
      </c>
      <c r="H20" s="61">
        <f>('Relación Víctima_Denunciado '!I20/'Relación Víctima_Denunciado '!$L20)</f>
        <v>0</v>
      </c>
      <c r="I20" s="61">
        <f>('Relación Víctima_Denunciado '!J20/'Relación Víctima_Denunciado '!$L20)</f>
        <v>0</v>
      </c>
      <c r="J20" s="61">
        <f>('Relación Víctima_Denunciado '!K20/'Relación Víctima_Denunciado '!$L20)</f>
        <v>0</v>
      </c>
    </row>
    <row r="21" spans="2:10" ht="20.100000000000001" customHeight="1" thickBot="1" x14ac:dyDescent="0.25">
      <c r="B21" s="4" t="s">
        <v>208</v>
      </c>
      <c r="C21" s="61">
        <f>'Relación Víctima_Denunciado '!C21/'Relación Víctima_Denunciado '!$L21</f>
        <v>9.2307692307692313E-2</v>
      </c>
      <c r="D21" s="61">
        <f>'Relación Víctima_Denunciado '!D21/'Relación Víctima_Denunciado '!$L21</f>
        <v>7.179487179487179E-2</v>
      </c>
      <c r="E21" s="61">
        <f>'Relación Víctima_Denunciado '!E21/'Relación Víctima_Denunciado '!$L21</f>
        <v>0.37435897435897436</v>
      </c>
      <c r="F21" s="61">
        <f>'Relación Víctima_Denunciado '!F21/'Relación Víctima_Denunciado '!$L21</f>
        <v>0.45128205128205129</v>
      </c>
      <c r="G21" s="61">
        <f>'Relación Víctima_Denunciado '!H21/'Relación Víctima_Denunciado '!$L21</f>
        <v>0</v>
      </c>
      <c r="H21" s="61">
        <f>('Relación Víctima_Denunciado '!I21/'Relación Víctima_Denunciado '!$L21)</f>
        <v>1.0256410256410256E-2</v>
      </c>
      <c r="I21" s="61">
        <f>('Relación Víctima_Denunciado '!J21/'Relación Víctima_Denunciado '!$L21)</f>
        <v>0</v>
      </c>
      <c r="J21" s="61">
        <f>('Relación Víctima_Denunciado '!K21/'Relación Víctima_Denunciado '!$L21)</f>
        <v>0</v>
      </c>
    </row>
    <row r="22" spans="2:10" ht="20.100000000000001" customHeight="1" thickBot="1" x14ac:dyDescent="0.25">
      <c r="B22" s="4" t="s">
        <v>209</v>
      </c>
      <c r="C22" s="61">
        <f>'Relación Víctima_Denunciado '!C22/'Relación Víctima_Denunciado '!$L22</f>
        <v>0.17857142857142858</v>
      </c>
      <c r="D22" s="61">
        <f>'Relación Víctima_Denunciado '!D22/'Relación Víctima_Denunciado '!$L22</f>
        <v>0.14285714285714285</v>
      </c>
      <c r="E22" s="61">
        <f>'Relación Víctima_Denunciado '!E22/'Relación Víctima_Denunciado '!$L22</f>
        <v>0.19387755102040816</v>
      </c>
      <c r="F22" s="61">
        <f>'Relación Víctima_Denunciado '!F22/'Relación Víctima_Denunciado '!$L22</f>
        <v>0.48469387755102039</v>
      </c>
      <c r="G22" s="61">
        <f>'Relación Víctima_Denunciado '!H22/'Relación Víctima_Denunciado '!$L22</f>
        <v>0</v>
      </c>
      <c r="H22" s="61">
        <f>('Relación Víctima_Denunciado '!I22/'Relación Víctima_Denunciado '!$L22)</f>
        <v>0</v>
      </c>
      <c r="I22" s="61">
        <f>('Relación Víctima_Denunciado '!J22/'Relación Víctima_Denunciado '!$L22)</f>
        <v>0</v>
      </c>
      <c r="J22" s="61">
        <f>('Relación Víctima_Denunciado '!K22/'Relación Víctima_Denunciado '!$L22)</f>
        <v>0</v>
      </c>
    </row>
    <row r="23" spans="2:10" ht="20.100000000000001" customHeight="1" thickBot="1" x14ac:dyDescent="0.25">
      <c r="B23" s="4" t="s">
        <v>210</v>
      </c>
      <c r="C23" s="61">
        <f>'Relación Víctima_Denunciado '!C23/'Relación Víctima_Denunciado '!$L23</f>
        <v>0.1398176291793313</v>
      </c>
      <c r="D23" s="61">
        <f>'Relación Víctima_Denunciado '!D23/'Relación Víctima_Denunciado '!$L23</f>
        <v>0.1458966565349544</v>
      </c>
      <c r="E23" s="61">
        <f>'Relación Víctima_Denunciado '!E23/'Relación Víctima_Denunciado '!$L23</f>
        <v>0.2796352583586626</v>
      </c>
      <c r="F23" s="61">
        <f>'Relación Víctima_Denunciado '!F23/'Relación Víctima_Denunciado '!$L23</f>
        <v>0.43465045592705165</v>
      </c>
      <c r="G23" s="61">
        <f>'Relación Víctima_Denunciado '!H23/'Relación Víctima_Denunciado '!$L23</f>
        <v>0</v>
      </c>
      <c r="H23" s="61">
        <f>('Relación Víctima_Denunciado '!I23/'Relación Víctima_Denunciado '!$L23)</f>
        <v>0</v>
      </c>
      <c r="I23" s="61">
        <f>('Relación Víctima_Denunciado '!J23/'Relación Víctima_Denunciado '!$L23)</f>
        <v>0</v>
      </c>
      <c r="J23" s="61">
        <f>('Relación Víctima_Denunciado '!K23/'Relación Víctima_Denunciado '!$L23)</f>
        <v>0</v>
      </c>
    </row>
    <row r="24" spans="2:10" ht="20.100000000000001" customHeight="1" thickBot="1" x14ac:dyDescent="0.25">
      <c r="B24" s="4" t="s">
        <v>211</v>
      </c>
      <c r="C24" s="61">
        <f>'Relación Víctima_Denunciado '!C24/'Relación Víctima_Denunciado '!$L24</f>
        <v>0.10810810810810811</v>
      </c>
      <c r="D24" s="61">
        <f>'Relación Víctima_Denunciado '!D24/'Relación Víctima_Denunciado '!$L24</f>
        <v>7.0270270270270274E-2</v>
      </c>
      <c r="E24" s="61">
        <f>'Relación Víctima_Denunciado '!E24/'Relación Víctima_Denunciado '!$L24</f>
        <v>0.24864864864864866</v>
      </c>
      <c r="F24" s="61">
        <f>'Relación Víctima_Denunciado '!F24/'Relación Víctima_Denunciado '!$L24</f>
        <v>0.55675675675675673</v>
      </c>
      <c r="G24" s="61">
        <f>'Relación Víctima_Denunciado '!H24/'Relación Víctima_Denunciado '!$L24</f>
        <v>0</v>
      </c>
      <c r="H24" s="61">
        <f>('Relación Víctima_Denunciado '!I24/'Relación Víctima_Denunciado '!$L24)</f>
        <v>0</v>
      </c>
      <c r="I24" s="61">
        <f>('Relación Víctima_Denunciado '!J24/'Relación Víctima_Denunciado '!$L24)</f>
        <v>0</v>
      </c>
      <c r="J24" s="61">
        <f>('Relación Víctima_Denunciado '!K24/'Relación Víctima_Denunciado '!$L24)</f>
        <v>1.6216216216216217E-2</v>
      </c>
    </row>
    <row r="25" spans="2:10" ht="20.100000000000001" customHeight="1" thickBot="1" x14ac:dyDescent="0.25">
      <c r="B25" s="4" t="s">
        <v>212</v>
      </c>
      <c r="C25" s="61">
        <f>'Relación Víctima_Denunciado '!C25/'Relación Víctima_Denunciado '!$L25</f>
        <v>6.1224489795918366E-2</v>
      </c>
      <c r="D25" s="61">
        <f>'Relación Víctima_Denunciado '!D25/'Relación Víctima_Denunciado '!$L25</f>
        <v>6.6326530612244902E-2</v>
      </c>
      <c r="E25" s="61">
        <f>'Relación Víctima_Denunciado '!E25/'Relación Víctima_Denunciado '!$L25</f>
        <v>0.18367346938775511</v>
      </c>
      <c r="F25" s="61">
        <f>'Relación Víctima_Denunciado '!F25/'Relación Víctima_Denunciado '!$L25</f>
        <v>0.68877551020408168</v>
      </c>
      <c r="G25" s="61">
        <f>'Relación Víctima_Denunciado '!H25/'Relación Víctima_Denunciado '!$L25</f>
        <v>0</v>
      </c>
      <c r="H25" s="61">
        <f>('Relación Víctima_Denunciado '!I25/'Relación Víctima_Denunciado '!$L25)</f>
        <v>0</v>
      </c>
      <c r="I25" s="61">
        <f>('Relación Víctima_Denunciado '!J25/'Relación Víctima_Denunciado '!$L25)</f>
        <v>0</v>
      </c>
      <c r="J25" s="61">
        <f>('Relación Víctima_Denunciado '!K25/'Relación Víctima_Denunciado '!$L25)</f>
        <v>0</v>
      </c>
    </row>
    <row r="26" spans="2:10" ht="20.100000000000001" customHeight="1" thickBot="1" x14ac:dyDescent="0.25">
      <c r="B26" s="5" t="s">
        <v>213</v>
      </c>
      <c r="C26" s="61">
        <f>'Relación Víctima_Denunciado '!C26/'Relación Víctima_Denunciado '!$L26</f>
        <v>9.0163934426229511E-2</v>
      </c>
      <c r="D26" s="61">
        <f>'Relación Víctima_Denunciado '!D26/'Relación Víctima_Denunciado '!$L26</f>
        <v>7.3770491803278687E-2</v>
      </c>
      <c r="E26" s="61">
        <f>'Relación Víctima_Denunciado '!E26/'Relación Víctima_Denunciado '!$L26</f>
        <v>0.31967213114754101</v>
      </c>
      <c r="F26" s="61">
        <f>'Relación Víctima_Denunciado '!F26/'Relación Víctima_Denunciado '!$L26</f>
        <v>0.51639344262295084</v>
      </c>
      <c r="G26" s="61">
        <f>'Relación Víctima_Denunciado '!H26/'Relación Víctima_Denunciado '!$L26</f>
        <v>0</v>
      </c>
      <c r="H26" s="61">
        <f>('Relación Víctima_Denunciado '!I26/'Relación Víctima_Denunciado '!$L26)</f>
        <v>0</v>
      </c>
      <c r="I26" s="61">
        <f>('Relación Víctima_Denunciado '!J26/'Relación Víctima_Denunciado '!$L26)</f>
        <v>0</v>
      </c>
      <c r="J26" s="61">
        <f>('Relación Víctima_Denunciado '!K26/'Relación Víctima_Denunciado '!$L26)</f>
        <v>0</v>
      </c>
    </row>
    <row r="27" spans="2:10" ht="20.100000000000001" customHeight="1" thickBot="1" x14ac:dyDescent="0.25">
      <c r="B27" s="6" t="s">
        <v>214</v>
      </c>
      <c r="C27" s="61">
        <f>'Relación Víctima_Denunciado '!C27/'Relación Víctima_Denunciado '!$L27</f>
        <v>0.26923076923076922</v>
      </c>
      <c r="D27" s="61">
        <f>'Relación Víctima_Denunciado '!D27/'Relación Víctima_Denunciado '!$L27</f>
        <v>3.8461538461538464E-2</v>
      </c>
      <c r="E27" s="61">
        <f>'Relación Víctima_Denunciado '!E27/'Relación Víctima_Denunciado '!$L27</f>
        <v>0.23076923076923078</v>
      </c>
      <c r="F27" s="61">
        <f>'Relación Víctima_Denunciado '!F27/'Relación Víctima_Denunciado '!$L27</f>
        <v>0.42307692307692307</v>
      </c>
      <c r="G27" s="61">
        <f>'Relación Víctima_Denunciado '!H27/'Relación Víctima_Denunciado '!$L27</f>
        <v>0</v>
      </c>
      <c r="H27" s="61">
        <f>('Relación Víctima_Denunciado '!I27/'Relación Víctima_Denunciado '!$L27)</f>
        <v>0</v>
      </c>
      <c r="I27" s="61">
        <f>('Relación Víctima_Denunciado '!J27/'Relación Víctima_Denunciado '!$L27)</f>
        <v>0</v>
      </c>
      <c r="J27" s="61">
        <f>('Relación Víctima_Denunciado '!K27/'Relación Víctima_Denunciado '!$L27)</f>
        <v>3.8461538461538464E-2</v>
      </c>
    </row>
    <row r="28" spans="2:10" ht="20.100000000000001" customHeight="1" thickBot="1" x14ac:dyDescent="0.25">
      <c r="B28" s="4" t="s">
        <v>215</v>
      </c>
      <c r="C28" s="61">
        <f>'Relación Víctima_Denunciado '!C28/'Relación Víctima_Denunciado '!$L28</f>
        <v>0.19480519480519481</v>
      </c>
      <c r="D28" s="61">
        <f>'Relación Víctima_Denunciado '!D28/'Relación Víctima_Denunciado '!$L28</f>
        <v>0.16883116883116883</v>
      </c>
      <c r="E28" s="61">
        <f>'Relación Víctima_Denunciado '!E28/'Relación Víctima_Denunciado '!$L28</f>
        <v>0.41558441558441561</v>
      </c>
      <c r="F28" s="61">
        <f>'Relación Víctima_Denunciado '!F28/'Relación Víctima_Denunciado '!$L28</f>
        <v>0.22077922077922077</v>
      </c>
      <c r="G28" s="61">
        <f>'Relación Víctima_Denunciado '!H28/'Relación Víctima_Denunciado '!$L28</f>
        <v>0</v>
      </c>
      <c r="H28" s="61">
        <f>('Relación Víctima_Denunciado '!I28/'Relación Víctima_Denunciado '!$L28)</f>
        <v>0</v>
      </c>
      <c r="I28" s="61">
        <f>('Relación Víctima_Denunciado '!J28/'Relación Víctima_Denunciado '!$L28)</f>
        <v>0</v>
      </c>
      <c r="J28" s="61">
        <f>('Relación Víctima_Denunciado '!K28/'Relación Víctima_Denunciado '!$L28)</f>
        <v>0</v>
      </c>
    </row>
    <row r="29" spans="2:10" ht="20.100000000000001" customHeight="1" thickBot="1" x14ac:dyDescent="0.25">
      <c r="B29" s="4" t="s">
        <v>216</v>
      </c>
      <c r="C29" s="61">
        <f>'Relación Víctima_Denunciado '!C29/'Relación Víctima_Denunciado '!$L29</f>
        <v>0.26315789473684209</v>
      </c>
      <c r="D29" s="61">
        <f>'Relación Víctima_Denunciado '!D29/'Relación Víctima_Denunciado '!$L29</f>
        <v>0.17543859649122806</v>
      </c>
      <c r="E29" s="61">
        <f>'Relación Víctima_Denunciado '!E29/'Relación Víctima_Denunciado '!$L29</f>
        <v>0.15789473684210525</v>
      </c>
      <c r="F29" s="61">
        <f>'Relación Víctima_Denunciado '!F29/'Relación Víctima_Denunciado '!$L29</f>
        <v>0.40350877192982454</v>
      </c>
      <c r="G29" s="61">
        <f>'Relación Víctima_Denunciado '!H29/'Relación Víctima_Denunciado '!$L29</f>
        <v>0</v>
      </c>
      <c r="H29" s="61">
        <f>('Relación Víctima_Denunciado '!I29/'Relación Víctima_Denunciado '!$L29)</f>
        <v>0</v>
      </c>
      <c r="I29" s="61">
        <f>('Relación Víctima_Denunciado '!J29/'Relación Víctima_Denunciado '!$L29)</f>
        <v>0</v>
      </c>
      <c r="J29" s="61">
        <f>('Relación Víctima_Denunciado '!K29/'Relación Víctima_Denunciado '!$L29)</f>
        <v>0</v>
      </c>
    </row>
    <row r="30" spans="2:10" ht="20.100000000000001" customHeight="1" thickBot="1" x14ac:dyDescent="0.25">
      <c r="B30" s="4" t="s">
        <v>217</v>
      </c>
      <c r="C30" s="61">
        <f>'Relación Víctima_Denunciado '!C30/'Relación Víctima_Denunciado '!$L30</f>
        <v>7.6923076923076927E-2</v>
      </c>
      <c r="D30" s="61">
        <f>'Relación Víctima_Denunciado '!D30/'Relación Víctima_Denunciado '!$L30</f>
        <v>0.15384615384615385</v>
      </c>
      <c r="E30" s="61">
        <f>'Relación Víctima_Denunciado '!E30/'Relación Víctima_Denunciado '!$L30</f>
        <v>0.30769230769230771</v>
      </c>
      <c r="F30" s="61">
        <f>'Relación Víctima_Denunciado '!F30/'Relación Víctima_Denunciado '!$L30</f>
        <v>0.46153846153846156</v>
      </c>
      <c r="G30" s="61">
        <f>'Relación Víctima_Denunciado '!H30/'Relación Víctima_Denunciado '!$L30</f>
        <v>0</v>
      </c>
      <c r="H30" s="61">
        <f>('Relación Víctima_Denunciado '!I30/'Relación Víctima_Denunciado '!$L30)</f>
        <v>0</v>
      </c>
      <c r="I30" s="61">
        <f>('Relación Víctima_Denunciado '!J30/'Relación Víctima_Denunciado '!$L30)</f>
        <v>0</v>
      </c>
      <c r="J30" s="61">
        <f>('Relación Víctima_Denunciado '!K30/'Relación Víctima_Denunciado '!$L30)</f>
        <v>0</v>
      </c>
    </row>
    <row r="31" spans="2:10" ht="20.100000000000001" customHeight="1" thickBot="1" x14ac:dyDescent="0.25">
      <c r="B31" s="4" t="s">
        <v>218</v>
      </c>
      <c r="C31" s="61">
        <f>'Relación Víctima_Denunciado '!C31/'Relación Víctima_Denunciado '!$L31</f>
        <v>0.25641025641025639</v>
      </c>
      <c r="D31" s="61">
        <f>'Relación Víctima_Denunciado '!D31/'Relación Víctima_Denunciado '!$L31</f>
        <v>0.12820512820512819</v>
      </c>
      <c r="E31" s="61">
        <f>'Relación Víctima_Denunciado '!E31/'Relación Víctima_Denunciado '!$L31</f>
        <v>0.15384615384615385</v>
      </c>
      <c r="F31" s="61">
        <f>'Relación Víctima_Denunciado '!F31/'Relación Víctima_Denunciado '!$L31</f>
        <v>0.46153846153846156</v>
      </c>
      <c r="G31" s="61">
        <f>'Relación Víctima_Denunciado '!H31/'Relación Víctima_Denunciado '!$L31</f>
        <v>0</v>
      </c>
      <c r="H31" s="61">
        <f>('Relación Víctima_Denunciado '!I31/'Relación Víctima_Denunciado '!$L31)</f>
        <v>0</v>
      </c>
      <c r="I31" s="61">
        <f>('Relación Víctima_Denunciado '!J31/'Relación Víctima_Denunciado '!$L31)</f>
        <v>0</v>
      </c>
      <c r="J31" s="61">
        <f>('Relación Víctima_Denunciado '!K31/'Relación Víctima_Denunciado '!$L31)</f>
        <v>0</v>
      </c>
    </row>
    <row r="32" spans="2:10" ht="20.100000000000001" customHeight="1" thickBot="1" x14ac:dyDescent="0.25">
      <c r="B32" s="4" t="s">
        <v>219</v>
      </c>
      <c r="C32" s="61">
        <f>'Relación Víctima_Denunciado '!C32/'Relación Víctima_Denunciado '!$L32</f>
        <v>0.27272727272727271</v>
      </c>
      <c r="D32" s="61">
        <f>'Relación Víctima_Denunciado '!D32/'Relación Víctima_Denunciado '!$L32</f>
        <v>0.12121212121212122</v>
      </c>
      <c r="E32" s="61">
        <f>'Relación Víctima_Denunciado '!E32/'Relación Víctima_Denunciado '!$L32</f>
        <v>0.15151515151515152</v>
      </c>
      <c r="F32" s="61">
        <f>'Relación Víctima_Denunciado '!F32/'Relación Víctima_Denunciado '!$L32</f>
        <v>0.45454545454545453</v>
      </c>
      <c r="G32" s="61">
        <f>'Relación Víctima_Denunciado '!H32/'Relación Víctima_Denunciado '!$L32</f>
        <v>0</v>
      </c>
      <c r="H32" s="61">
        <f>('Relación Víctima_Denunciado '!I32/'Relación Víctima_Denunciado '!$L32)</f>
        <v>0</v>
      </c>
      <c r="I32" s="61">
        <f>('Relación Víctima_Denunciado '!J32/'Relación Víctima_Denunciado '!$L32)</f>
        <v>0</v>
      </c>
      <c r="J32" s="61">
        <f>('Relación Víctima_Denunciado '!K32/'Relación Víctima_Denunciado '!$L32)</f>
        <v>0</v>
      </c>
    </row>
    <row r="33" spans="2:10" ht="20.100000000000001" customHeight="1" thickBot="1" x14ac:dyDescent="0.25">
      <c r="B33" s="4" t="s">
        <v>220</v>
      </c>
      <c r="C33" s="61">
        <f>'Relación Víctima_Denunciado '!C33/'Relación Víctima_Denunciado '!$L33</f>
        <v>0.30434782608695654</v>
      </c>
      <c r="D33" s="61">
        <f>'Relación Víctima_Denunciado '!D33/'Relación Víctima_Denunciado '!$L33</f>
        <v>0.2608695652173913</v>
      </c>
      <c r="E33" s="61">
        <f>'Relación Víctima_Denunciado '!E33/'Relación Víctima_Denunciado '!$L33</f>
        <v>0.13043478260869565</v>
      </c>
      <c r="F33" s="61">
        <f>'Relación Víctima_Denunciado '!F33/'Relación Víctima_Denunciado '!$L33</f>
        <v>0.30434782608695654</v>
      </c>
      <c r="G33" s="61">
        <f>'Relación Víctima_Denunciado '!H33/'Relación Víctima_Denunciado '!$L33</f>
        <v>0</v>
      </c>
      <c r="H33" s="61">
        <f>('Relación Víctima_Denunciado '!I33/'Relación Víctima_Denunciado '!$L33)</f>
        <v>0</v>
      </c>
      <c r="I33" s="61">
        <f>('Relación Víctima_Denunciado '!J33/'Relación Víctima_Denunciado '!$L33)</f>
        <v>0</v>
      </c>
      <c r="J33" s="61">
        <f>('Relación Víctima_Denunciado '!K33/'Relación Víctima_Denunciado '!$L33)</f>
        <v>0</v>
      </c>
    </row>
    <row r="34" spans="2:10" ht="20.100000000000001" customHeight="1" thickBot="1" x14ac:dyDescent="0.25">
      <c r="B34" s="4" t="s">
        <v>221</v>
      </c>
      <c r="C34" s="61">
        <f>'Relación Víctima_Denunciado '!C34/'Relación Víctima_Denunciado '!$L34</f>
        <v>9.7014925373134331E-2</v>
      </c>
      <c r="D34" s="61">
        <f>'Relación Víctima_Denunciado '!D34/'Relación Víctima_Denunciado '!$L34</f>
        <v>0.16417910447761194</v>
      </c>
      <c r="E34" s="61">
        <f>'Relación Víctima_Denunciado '!E34/'Relación Víctima_Denunciado '!$L34</f>
        <v>0.33582089552238809</v>
      </c>
      <c r="F34" s="61">
        <f>'Relación Víctima_Denunciado '!F34/'Relación Víctima_Denunciado '!$L34</f>
        <v>0.40298507462686567</v>
      </c>
      <c r="G34" s="61">
        <f>'Relación Víctima_Denunciado '!H34/'Relación Víctima_Denunciado '!$L34</f>
        <v>0</v>
      </c>
      <c r="H34" s="61">
        <f>('Relación Víctima_Denunciado '!I34/'Relación Víctima_Denunciado '!$L34)</f>
        <v>0</v>
      </c>
      <c r="I34" s="61">
        <f>('Relación Víctima_Denunciado '!J34/'Relación Víctima_Denunciado '!$L34)</f>
        <v>0</v>
      </c>
      <c r="J34" s="61">
        <f>('Relación Víctima_Denunciado '!K34/'Relación Víctima_Denunciado '!$L34)</f>
        <v>0</v>
      </c>
    </row>
    <row r="35" spans="2:10" ht="20.100000000000001" customHeight="1" thickBot="1" x14ac:dyDescent="0.25">
      <c r="B35" s="4" t="s">
        <v>222</v>
      </c>
      <c r="C35" s="61">
        <f>'Relación Víctima_Denunciado '!C35/'Relación Víctima_Denunciado '!$L35</f>
        <v>0.21052631578947367</v>
      </c>
      <c r="D35" s="61">
        <f>'Relación Víctima_Denunciado '!D35/'Relación Víctima_Denunciado '!$L35</f>
        <v>0.10526315789473684</v>
      </c>
      <c r="E35" s="61">
        <f>'Relación Víctima_Denunciado '!E35/'Relación Víctima_Denunciado '!$L35</f>
        <v>0.23684210526315788</v>
      </c>
      <c r="F35" s="61">
        <f>'Relación Víctima_Denunciado '!F35/'Relación Víctima_Denunciado '!$L35</f>
        <v>0.39473684210526316</v>
      </c>
      <c r="G35" s="61">
        <f>'Relación Víctima_Denunciado '!H35/'Relación Víctima_Denunciado '!$L35</f>
        <v>0</v>
      </c>
      <c r="H35" s="61">
        <f>('Relación Víctima_Denunciado '!I35/'Relación Víctima_Denunciado '!$L35)</f>
        <v>0</v>
      </c>
      <c r="I35" s="61">
        <f>('Relación Víctima_Denunciado '!J35/'Relación Víctima_Denunciado '!$L35)</f>
        <v>5.2631578947368418E-2</v>
      </c>
      <c r="J35" s="61">
        <f>('Relación Víctima_Denunciado '!K35/'Relación Víctima_Denunciado '!$L35)</f>
        <v>0</v>
      </c>
    </row>
    <row r="36" spans="2:10" ht="20.100000000000001" customHeight="1" thickBot="1" x14ac:dyDescent="0.25">
      <c r="B36" s="4" t="s">
        <v>223</v>
      </c>
      <c r="C36" s="61">
        <f>'Relación Víctima_Denunciado '!C36/'Relación Víctima_Denunciado '!$L36</f>
        <v>0.24705882352941178</v>
      </c>
      <c r="D36" s="61">
        <f>'Relación Víctima_Denunciado '!D36/'Relación Víctima_Denunciado '!$L36</f>
        <v>0.2</v>
      </c>
      <c r="E36" s="61">
        <f>'Relación Víctima_Denunciado '!E36/'Relación Víctima_Denunciado '!$L36</f>
        <v>0.2</v>
      </c>
      <c r="F36" s="61">
        <f>'Relación Víctima_Denunciado '!F36/'Relación Víctima_Denunciado '!$L36</f>
        <v>0.35294117647058826</v>
      </c>
      <c r="G36" s="61">
        <f>'Relación Víctima_Denunciado '!H36/'Relación Víctima_Denunciado '!$L36</f>
        <v>0</v>
      </c>
      <c r="H36" s="61">
        <f>('Relación Víctima_Denunciado '!I36/'Relación Víctima_Denunciado '!$L36)</f>
        <v>0</v>
      </c>
      <c r="I36" s="61">
        <f>('Relación Víctima_Denunciado '!J36/'Relación Víctima_Denunciado '!$L36)</f>
        <v>0</v>
      </c>
      <c r="J36" s="61">
        <f>('Relación Víctima_Denunciado '!K36/'Relación Víctima_Denunciado '!$L36)</f>
        <v>0</v>
      </c>
    </row>
    <row r="37" spans="2:10" ht="20.100000000000001" customHeight="1" thickBot="1" x14ac:dyDescent="0.25">
      <c r="B37" s="4" t="s">
        <v>224</v>
      </c>
      <c r="C37" s="61">
        <f>'Relación Víctima_Denunciado '!C37/'Relación Víctima_Denunciado '!$L37</f>
        <v>0.13600000000000001</v>
      </c>
      <c r="D37" s="61">
        <f>'Relación Víctima_Denunciado '!D37/'Relación Víctima_Denunciado '!$L37</f>
        <v>0.112</v>
      </c>
      <c r="E37" s="61">
        <f>'Relación Víctima_Denunciado '!E37/'Relación Víctima_Denunciado '!$L37</f>
        <v>0.28799999999999998</v>
      </c>
      <c r="F37" s="61">
        <f>'Relación Víctima_Denunciado '!F37/'Relación Víctima_Denunciado '!$L37</f>
        <v>0.46400000000000002</v>
      </c>
      <c r="G37" s="61">
        <f>'Relación Víctima_Denunciado '!H37/'Relación Víctima_Denunciado '!$L37</f>
        <v>0</v>
      </c>
      <c r="H37" s="61">
        <f>('Relación Víctima_Denunciado '!I37/'Relación Víctima_Denunciado '!$L37)</f>
        <v>0</v>
      </c>
      <c r="I37" s="61">
        <f>('Relación Víctima_Denunciado '!J37/'Relación Víctima_Denunciado '!$L37)</f>
        <v>0</v>
      </c>
      <c r="J37" s="61">
        <f>('Relación Víctima_Denunciado '!K37/'Relación Víctima_Denunciado '!$L37)</f>
        <v>0</v>
      </c>
    </row>
    <row r="38" spans="2:10" ht="20.100000000000001" customHeight="1" thickBot="1" x14ac:dyDescent="0.25">
      <c r="B38" s="4" t="s">
        <v>225</v>
      </c>
      <c r="C38" s="61">
        <f>'Relación Víctima_Denunciado '!C38/'Relación Víctima_Denunciado '!$L38</f>
        <v>0.4642857142857143</v>
      </c>
      <c r="D38" s="61">
        <f>'Relación Víctima_Denunciado '!D38/'Relación Víctima_Denunciado '!$L38</f>
        <v>5.3571428571428568E-2</v>
      </c>
      <c r="E38" s="61">
        <f>'Relación Víctima_Denunciado '!E38/'Relación Víctima_Denunciado '!$L38</f>
        <v>0.21428571428571427</v>
      </c>
      <c r="F38" s="61">
        <f>'Relación Víctima_Denunciado '!F38/'Relación Víctima_Denunciado '!$L38</f>
        <v>0.26785714285714285</v>
      </c>
      <c r="G38" s="61">
        <f>'Relación Víctima_Denunciado '!H38/'Relación Víctima_Denunciado '!$L38</f>
        <v>0</v>
      </c>
      <c r="H38" s="61">
        <f>('Relación Víctima_Denunciado '!I38/'Relación Víctima_Denunciado '!$L38)</f>
        <v>0</v>
      </c>
      <c r="I38" s="61">
        <f>('Relación Víctima_Denunciado '!J38/'Relación Víctima_Denunciado '!$L38)</f>
        <v>0</v>
      </c>
      <c r="J38" s="61">
        <f>('Relación Víctima_Denunciado '!K38/'Relación Víctima_Denunciado '!$L38)</f>
        <v>0</v>
      </c>
    </row>
    <row r="39" spans="2:10" ht="20.100000000000001" customHeight="1" thickBot="1" x14ac:dyDescent="0.25">
      <c r="B39" s="4" t="s">
        <v>226</v>
      </c>
      <c r="C39" s="61">
        <f>'Relación Víctima_Denunciado '!C39/'Relación Víctima_Denunciado '!$L39</f>
        <v>0.15686274509803921</v>
      </c>
      <c r="D39" s="61">
        <f>'Relación Víctima_Denunciado '!D39/'Relación Víctima_Denunciado '!$L39</f>
        <v>0.19607843137254902</v>
      </c>
      <c r="E39" s="61">
        <f>'Relación Víctima_Denunciado '!E39/'Relación Víctima_Denunciado '!$L39</f>
        <v>0.13725490196078433</v>
      </c>
      <c r="F39" s="61">
        <f>'Relación Víctima_Denunciado '!F39/'Relación Víctima_Denunciado '!$L39</f>
        <v>0.50980392156862742</v>
      </c>
      <c r="G39" s="61">
        <f>'Relación Víctima_Denunciado '!H39/'Relación Víctima_Denunciado '!$L39</f>
        <v>0</v>
      </c>
      <c r="H39" s="61">
        <f>('Relación Víctima_Denunciado '!I39/'Relación Víctima_Denunciado '!$L39)</f>
        <v>0</v>
      </c>
      <c r="I39" s="61">
        <f>('Relación Víctima_Denunciado '!J39/'Relación Víctima_Denunciado '!$L39)</f>
        <v>0</v>
      </c>
      <c r="J39" s="61">
        <f>('Relación Víctima_Denunciado '!K39/'Relación Víctima_Denunciado '!$L39)</f>
        <v>0</v>
      </c>
    </row>
    <row r="40" spans="2:10" ht="20.100000000000001" customHeight="1" thickBot="1" x14ac:dyDescent="0.25">
      <c r="B40" s="4" t="s">
        <v>227</v>
      </c>
      <c r="C40" s="61">
        <f>'Relación Víctima_Denunciado '!C40/'Relación Víctima_Denunciado '!$L40</f>
        <v>0.17796610169491525</v>
      </c>
      <c r="D40" s="61">
        <f>'Relación Víctima_Denunciado '!D40/'Relación Víctima_Denunciado '!$L40</f>
        <v>0.11864406779661017</v>
      </c>
      <c r="E40" s="61">
        <f>'Relación Víctima_Denunciado '!E40/'Relación Víctima_Denunciado '!$L40</f>
        <v>0.27966101694915252</v>
      </c>
      <c r="F40" s="61">
        <f>'Relación Víctima_Denunciado '!F40/'Relación Víctima_Denunciado '!$L40</f>
        <v>0.42372881355932202</v>
      </c>
      <c r="G40" s="61">
        <f>'Relación Víctima_Denunciado '!H40/'Relación Víctima_Denunciado '!$L40</f>
        <v>0</v>
      </c>
      <c r="H40" s="61">
        <f>('Relación Víctima_Denunciado '!I40/'Relación Víctima_Denunciado '!$L40)</f>
        <v>0</v>
      </c>
      <c r="I40" s="61">
        <f>('Relación Víctima_Denunciado '!J40/'Relación Víctima_Denunciado '!$L40)</f>
        <v>0</v>
      </c>
      <c r="J40" s="61">
        <f>('Relación Víctima_Denunciado '!K40/'Relación Víctima_Denunciado '!$L40)</f>
        <v>0</v>
      </c>
    </row>
    <row r="41" spans="2:10" ht="20.100000000000001" customHeight="1" thickBot="1" x14ac:dyDescent="0.25">
      <c r="B41" s="4" t="s">
        <v>228</v>
      </c>
      <c r="C41" s="61">
        <f>'Relación Víctima_Denunciado '!C41/'Relación Víctima_Denunciado '!$L41</f>
        <v>0.13882063882063883</v>
      </c>
      <c r="D41" s="61">
        <f>'Relación Víctima_Denunciado '!D41/'Relación Víctima_Denunciado '!$L41</f>
        <v>0.10810810810810811</v>
      </c>
      <c r="E41" s="61">
        <f>'Relación Víctima_Denunciado '!E41/'Relación Víctima_Denunciado '!$L41</f>
        <v>0.31449631449631449</v>
      </c>
      <c r="F41" s="61">
        <f>'Relación Víctima_Denunciado '!F41/'Relación Víctima_Denunciado '!$L41</f>
        <v>0.43611793611793614</v>
      </c>
      <c r="G41" s="61">
        <f>'Relación Víctima_Denunciado '!H41/'Relación Víctima_Denunciado '!$L41</f>
        <v>0</v>
      </c>
      <c r="H41" s="61">
        <f>('Relación Víctima_Denunciado '!I41/'Relación Víctima_Denunciado '!$L41)</f>
        <v>0</v>
      </c>
      <c r="I41" s="61">
        <f>('Relación Víctima_Denunciado '!J41/'Relación Víctima_Denunciado '!$L41)</f>
        <v>0</v>
      </c>
      <c r="J41" s="61">
        <f>('Relación Víctima_Denunciado '!K41/'Relación Víctima_Denunciado '!$L41)</f>
        <v>2.4570024570024569E-3</v>
      </c>
    </row>
    <row r="42" spans="2:10" ht="20.100000000000001" customHeight="1" thickBot="1" x14ac:dyDescent="0.25">
      <c r="B42" s="4" t="s">
        <v>229</v>
      </c>
      <c r="C42" s="61">
        <f>'Relación Víctima_Denunciado '!C42/'Relación Víctima_Denunciado '!$L42</f>
        <v>0.15573770491803279</v>
      </c>
      <c r="D42" s="61">
        <f>'Relación Víctima_Denunciado '!D42/'Relación Víctima_Denunciado '!$L42</f>
        <v>0.18032786885245902</v>
      </c>
      <c r="E42" s="61">
        <f>'Relación Víctima_Denunciado '!E42/'Relación Víctima_Denunciado '!$L42</f>
        <v>0.30327868852459017</v>
      </c>
      <c r="F42" s="61">
        <f>'Relación Víctima_Denunciado '!F42/'Relación Víctima_Denunciado '!$L42</f>
        <v>0.36065573770491804</v>
      </c>
      <c r="G42" s="61">
        <f>'Relación Víctima_Denunciado '!H42/'Relación Víctima_Denunciado '!$L42</f>
        <v>0</v>
      </c>
      <c r="H42" s="61">
        <f>('Relación Víctima_Denunciado '!I42/'Relación Víctima_Denunciado '!$L42)</f>
        <v>0</v>
      </c>
      <c r="I42" s="61">
        <f>('Relación Víctima_Denunciado '!J42/'Relación Víctima_Denunciado '!$L42)</f>
        <v>0</v>
      </c>
      <c r="J42" s="61">
        <f>('Relación Víctima_Denunciado '!K42/'Relación Víctima_Denunciado '!$L42)</f>
        <v>0</v>
      </c>
    </row>
    <row r="43" spans="2:10" ht="20.100000000000001" customHeight="1" thickBot="1" x14ac:dyDescent="0.25">
      <c r="B43" s="4" t="s">
        <v>230</v>
      </c>
      <c r="C43" s="61">
        <f>'Relación Víctima_Denunciado '!C43/'Relación Víctima_Denunciado '!$L43</f>
        <v>0.14545454545454545</v>
      </c>
      <c r="D43" s="61">
        <f>'Relación Víctima_Denunciado '!D43/'Relación Víctima_Denunciado '!$L43</f>
        <v>0.25454545454545452</v>
      </c>
      <c r="E43" s="61">
        <f>'Relación Víctima_Denunciado '!E43/'Relación Víctima_Denunciado '!$L43</f>
        <v>5.4545454545454543E-2</v>
      </c>
      <c r="F43" s="61">
        <f>'Relación Víctima_Denunciado '!F43/'Relación Víctima_Denunciado '!$L43</f>
        <v>0.54545454545454541</v>
      </c>
      <c r="G43" s="61">
        <f>'Relación Víctima_Denunciado '!H43/'Relación Víctima_Denunciado '!$L43</f>
        <v>0</v>
      </c>
      <c r="H43" s="61">
        <f>('Relación Víctima_Denunciado '!I43/'Relación Víctima_Denunciado '!$L43)</f>
        <v>0</v>
      </c>
      <c r="I43" s="61">
        <f>('Relación Víctima_Denunciado '!J43/'Relación Víctima_Denunciado '!$L43)</f>
        <v>0</v>
      </c>
      <c r="J43" s="61">
        <f>('Relación Víctima_Denunciado '!K43/'Relación Víctima_Denunciado '!$L43)</f>
        <v>0</v>
      </c>
    </row>
    <row r="44" spans="2:10" ht="20.100000000000001" customHeight="1" thickBot="1" x14ac:dyDescent="0.25">
      <c r="B44" s="4" t="s">
        <v>231</v>
      </c>
      <c r="C44" s="61">
        <f>'Relación Víctima_Denunciado '!C44/'Relación Víctima_Denunciado '!$L44</f>
        <v>0.13207547169811321</v>
      </c>
      <c r="D44" s="61">
        <f>'Relación Víctima_Denunciado '!D44/'Relación Víctima_Denunciado '!$L44</f>
        <v>0.14150943396226415</v>
      </c>
      <c r="E44" s="61">
        <f>'Relación Víctima_Denunciado '!E44/'Relación Víctima_Denunciado '!$L44</f>
        <v>0.25471698113207547</v>
      </c>
      <c r="F44" s="61">
        <f>'Relación Víctima_Denunciado '!F44/'Relación Víctima_Denunciado '!$L44</f>
        <v>0.46698113207547171</v>
      </c>
      <c r="G44" s="61">
        <f>'Relación Víctima_Denunciado '!H44/'Relación Víctima_Denunciado '!$L44</f>
        <v>0</v>
      </c>
      <c r="H44" s="61">
        <f>('Relación Víctima_Denunciado '!I44/'Relación Víctima_Denunciado '!$L44)</f>
        <v>0</v>
      </c>
      <c r="I44" s="61">
        <f>('Relación Víctima_Denunciado '!J44/'Relación Víctima_Denunciado '!$L44)</f>
        <v>0</v>
      </c>
      <c r="J44" s="61">
        <f>('Relación Víctima_Denunciado '!K44/'Relación Víctima_Denunciado '!$L44)</f>
        <v>4.7169811320754715E-3</v>
      </c>
    </row>
    <row r="45" spans="2:10" ht="20.100000000000001" customHeight="1" thickBot="1" x14ac:dyDescent="0.25">
      <c r="B45" s="4" t="s">
        <v>232</v>
      </c>
      <c r="C45" s="61">
        <f>'Relación Víctima_Denunciado '!C45/'Relación Víctima_Denunciado '!$L45</f>
        <v>0.11192214111922141</v>
      </c>
      <c r="D45" s="61">
        <f>'Relación Víctima_Denunciado '!D45/'Relación Víctima_Denunciado '!$L45</f>
        <v>0.13381995133819952</v>
      </c>
      <c r="E45" s="61">
        <f>'Relación Víctima_Denunciado '!E45/'Relación Víctima_Denunciado '!$L45</f>
        <v>0.22627737226277372</v>
      </c>
      <c r="F45" s="61">
        <f>'Relación Víctima_Denunciado '!F45/'Relación Víctima_Denunciado '!$L45</f>
        <v>0.52798053527980537</v>
      </c>
      <c r="G45" s="61">
        <f>'Relación Víctima_Denunciado '!H45/'Relación Víctima_Denunciado '!$L45</f>
        <v>0</v>
      </c>
      <c r="H45" s="61">
        <f>('Relación Víctima_Denunciado '!I45/'Relación Víctima_Denunciado '!$L45)</f>
        <v>0</v>
      </c>
      <c r="I45" s="61">
        <f>('Relación Víctima_Denunciado '!J45/'Relación Víctima_Denunciado '!$L45)</f>
        <v>0</v>
      </c>
      <c r="J45" s="61">
        <f>('Relación Víctima_Denunciado '!K45/'Relación Víctima_Denunciado '!$L45)</f>
        <v>0</v>
      </c>
    </row>
    <row r="46" spans="2:10" ht="20.100000000000001" customHeight="1" thickBot="1" x14ac:dyDescent="0.25">
      <c r="B46" s="4" t="s">
        <v>233</v>
      </c>
      <c r="C46" s="61">
        <f>'Relación Víctima_Denunciado '!C46/'Relación Víctima_Denunciado '!$L46</f>
        <v>0.15384615384615385</v>
      </c>
      <c r="D46" s="61">
        <f>'Relación Víctima_Denunciado '!D46/'Relación Víctima_Denunciado '!$L46</f>
        <v>2.7972027972027972E-2</v>
      </c>
      <c r="E46" s="61">
        <f>'Relación Víctima_Denunciado '!E46/'Relación Víctima_Denunciado '!$L46</f>
        <v>0.25874125874125875</v>
      </c>
      <c r="F46" s="61">
        <f>'Relación Víctima_Denunciado '!F46/'Relación Víctima_Denunciado '!$L46</f>
        <v>0.55944055944055948</v>
      </c>
      <c r="G46" s="61">
        <f>'Relación Víctima_Denunciado '!H46/'Relación Víctima_Denunciado '!$L46</f>
        <v>0</v>
      </c>
      <c r="H46" s="61">
        <f>('Relación Víctima_Denunciado '!I46/'Relación Víctima_Denunciado '!$L46)</f>
        <v>0</v>
      </c>
      <c r="I46" s="61">
        <f>('Relación Víctima_Denunciado '!J46/'Relación Víctima_Denunciado '!$L46)</f>
        <v>0</v>
      </c>
      <c r="J46" s="61">
        <f>('Relación Víctima_Denunciado '!K46/'Relación Víctima_Denunciado '!$L46)</f>
        <v>0</v>
      </c>
    </row>
    <row r="47" spans="2:10" ht="20.100000000000001" customHeight="1" thickBot="1" x14ac:dyDescent="0.25">
      <c r="B47" s="4" t="s">
        <v>234</v>
      </c>
      <c r="C47" s="61">
        <f>'Relación Víctima_Denunciado '!C47/'Relación Víctima_Denunciado '!$L47</f>
        <v>0.10891089108910891</v>
      </c>
      <c r="D47" s="61">
        <f>'Relación Víctima_Denunciado '!D47/'Relación Víctima_Denunciado '!$L47</f>
        <v>6.7656765676567657E-2</v>
      </c>
      <c r="E47" s="61">
        <f>'Relación Víctima_Denunciado '!E47/'Relación Víctima_Denunciado '!$L47</f>
        <v>0.33498349834983498</v>
      </c>
      <c r="F47" s="61">
        <f>'Relación Víctima_Denunciado '!F47/'Relación Víctima_Denunciado '!$L47</f>
        <v>0.48514851485148514</v>
      </c>
      <c r="G47" s="61">
        <f>'Relación Víctima_Denunciado '!H47/'Relación Víctima_Denunciado '!$L47</f>
        <v>3.3003300330033004E-3</v>
      </c>
      <c r="H47" s="61">
        <f>('Relación Víctima_Denunciado '!I47/'Relación Víctima_Denunciado '!$L47)</f>
        <v>0</v>
      </c>
      <c r="I47" s="61">
        <f>('Relación Víctima_Denunciado '!J47/'Relación Víctima_Denunciado '!$L47)</f>
        <v>0</v>
      </c>
      <c r="J47" s="61">
        <f>('Relación Víctima_Denunciado '!K47/'Relación Víctima_Denunciado '!$L47)</f>
        <v>0</v>
      </c>
    </row>
    <row r="48" spans="2:10" ht="20.100000000000001" customHeight="1" thickBot="1" x14ac:dyDescent="0.25">
      <c r="B48" s="4" t="s">
        <v>235</v>
      </c>
      <c r="C48" s="61">
        <f>'Relación Víctima_Denunciado '!C48/'Relación Víctima_Denunciado '!$L48</f>
        <v>0.1640625</v>
      </c>
      <c r="D48" s="61">
        <f>'Relación Víctima_Denunciado '!D48/'Relación Víctima_Denunciado '!$L48</f>
        <v>0.1015625</v>
      </c>
      <c r="E48" s="61">
        <f>'Relación Víctima_Denunciado '!E48/'Relación Víctima_Denunciado '!$L48</f>
        <v>0.1484375</v>
      </c>
      <c r="F48" s="61">
        <f>'Relación Víctima_Denunciado '!F48/'Relación Víctima_Denunciado '!$L48</f>
        <v>0.5859375</v>
      </c>
      <c r="G48" s="61">
        <f>'Relación Víctima_Denunciado '!H48/'Relación Víctima_Denunciado '!$L48</f>
        <v>0</v>
      </c>
      <c r="H48" s="61">
        <f>('Relación Víctima_Denunciado '!I48/'Relación Víctima_Denunciado '!$L48)</f>
        <v>0</v>
      </c>
      <c r="I48" s="61">
        <f>('Relación Víctima_Denunciado '!J48/'Relación Víctima_Denunciado '!$L48)</f>
        <v>0</v>
      </c>
      <c r="J48" s="61">
        <f>('Relación Víctima_Denunciado '!K48/'Relación Víctima_Denunciado '!$L48)</f>
        <v>0</v>
      </c>
    </row>
    <row r="49" spans="2:10" ht="20.100000000000001" customHeight="1" thickBot="1" x14ac:dyDescent="0.25">
      <c r="B49" s="4" t="s">
        <v>236</v>
      </c>
      <c r="C49" s="61">
        <f>'Relación Víctima_Denunciado '!C49/'Relación Víctima_Denunciado '!$L49</f>
        <v>0.17460317460317459</v>
      </c>
      <c r="D49" s="61">
        <f>'Relación Víctima_Denunciado '!D49/'Relación Víctima_Denunciado '!$L49</f>
        <v>6.3492063492063489E-2</v>
      </c>
      <c r="E49" s="61">
        <f>'Relación Víctima_Denunciado '!E49/'Relación Víctima_Denunciado '!$L49</f>
        <v>0.30158730158730157</v>
      </c>
      <c r="F49" s="61">
        <f>'Relación Víctima_Denunciado '!F49/'Relación Víctima_Denunciado '!$L49</f>
        <v>0.46031746031746029</v>
      </c>
      <c r="G49" s="61">
        <f>'Relación Víctima_Denunciado '!H49/'Relación Víctima_Denunciado '!$L49</f>
        <v>0</v>
      </c>
      <c r="H49" s="61">
        <f>('Relación Víctima_Denunciado '!I49/'Relación Víctima_Denunciado '!$L49)</f>
        <v>0</v>
      </c>
      <c r="I49" s="61">
        <f>('Relación Víctima_Denunciado '!J49/'Relación Víctima_Denunciado '!$L49)</f>
        <v>0</v>
      </c>
      <c r="J49" s="61">
        <f>('Relación Víctima_Denunciado '!K49/'Relación Víctima_Denunciado '!$L49)</f>
        <v>0</v>
      </c>
    </row>
    <row r="50" spans="2:10" ht="20.100000000000001" customHeight="1" thickBot="1" x14ac:dyDescent="0.25">
      <c r="B50" s="4" t="s">
        <v>237</v>
      </c>
      <c r="C50" s="61">
        <f>'Relación Víctima_Denunciado '!C50/'Relación Víctima_Denunciado '!$L50</f>
        <v>0.13286713286713286</v>
      </c>
      <c r="D50" s="61">
        <f>'Relación Víctima_Denunciado '!D50/'Relación Víctima_Denunciado '!$L50</f>
        <v>0.14685314685314685</v>
      </c>
      <c r="E50" s="61">
        <f>'Relación Víctima_Denunciado '!E50/'Relación Víctima_Denunciado '!$L50</f>
        <v>0.36363636363636365</v>
      </c>
      <c r="F50" s="61">
        <f>'Relación Víctima_Denunciado '!F50/'Relación Víctima_Denunciado '!$L50</f>
        <v>0.35664335664335667</v>
      </c>
      <c r="G50" s="61">
        <f>'Relación Víctima_Denunciado '!H50/'Relación Víctima_Denunciado '!$L50</f>
        <v>0</v>
      </c>
      <c r="H50" s="61">
        <f>('Relación Víctima_Denunciado '!I50/'Relación Víctima_Denunciado '!$L50)</f>
        <v>0</v>
      </c>
      <c r="I50" s="61">
        <f>('Relación Víctima_Denunciado '!J50/'Relación Víctima_Denunciado '!$L50)</f>
        <v>0</v>
      </c>
      <c r="J50" s="61">
        <f>('Relación Víctima_Denunciado '!K50/'Relación Víctima_Denunciado '!$L50)</f>
        <v>0</v>
      </c>
    </row>
    <row r="51" spans="2:10" ht="20.100000000000001" customHeight="1" thickBot="1" x14ac:dyDescent="0.25">
      <c r="B51" s="4" t="s">
        <v>238</v>
      </c>
      <c r="C51" s="61">
        <f>'Relación Víctima_Denunciado '!C51/'Relación Víctima_Denunciado '!$L51</f>
        <v>0.16326530612244897</v>
      </c>
      <c r="D51" s="61">
        <f>'Relación Víctima_Denunciado '!D51/'Relación Víctima_Denunciado '!$L51</f>
        <v>0.26530612244897961</v>
      </c>
      <c r="E51" s="61">
        <f>'Relación Víctima_Denunciado '!E51/'Relación Víctima_Denunciado '!$L51</f>
        <v>0.34693877551020408</v>
      </c>
      <c r="F51" s="61">
        <f>'Relación Víctima_Denunciado '!F51/'Relación Víctima_Denunciado '!$L51</f>
        <v>0.22448979591836735</v>
      </c>
      <c r="G51" s="61">
        <f>'Relación Víctima_Denunciado '!H51/'Relación Víctima_Denunciado '!$L51</f>
        <v>0</v>
      </c>
      <c r="H51" s="61">
        <f>('Relación Víctima_Denunciado '!I51/'Relación Víctima_Denunciado '!$L51)</f>
        <v>0</v>
      </c>
      <c r="I51" s="61">
        <f>('Relación Víctima_Denunciado '!J51/'Relación Víctima_Denunciado '!$L51)</f>
        <v>0</v>
      </c>
      <c r="J51" s="61">
        <f>('Relación Víctima_Denunciado '!K51/'Relación Víctima_Denunciado '!$L51)</f>
        <v>0</v>
      </c>
    </row>
    <row r="52" spans="2:10" ht="20.100000000000001" customHeight="1" thickBot="1" x14ac:dyDescent="0.25">
      <c r="B52" s="4" t="s">
        <v>239</v>
      </c>
      <c r="C52" s="61">
        <f>'Relación Víctima_Denunciado '!C52/'Relación Víctima_Denunciado '!$L52</f>
        <v>0.1702127659574468</v>
      </c>
      <c r="D52" s="61">
        <f>'Relación Víctima_Denunciado '!D52/'Relación Víctima_Denunciado '!$L52</f>
        <v>6.3829787234042548E-2</v>
      </c>
      <c r="E52" s="61">
        <f>'Relación Víctima_Denunciado '!E52/'Relación Víctima_Denunciado '!$L52</f>
        <v>0.34042553191489361</v>
      </c>
      <c r="F52" s="61">
        <f>'Relación Víctima_Denunciado '!F52/'Relación Víctima_Denunciado '!$L52</f>
        <v>0.42553191489361702</v>
      </c>
      <c r="G52" s="61">
        <f>'Relación Víctima_Denunciado '!H52/'Relación Víctima_Denunciado '!$L52</f>
        <v>0</v>
      </c>
      <c r="H52" s="61">
        <f>('Relación Víctima_Denunciado '!I52/'Relación Víctima_Denunciado '!$L52)</f>
        <v>0</v>
      </c>
      <c r="I52" s="61">
        <f>('Relación Víctima_Denunciado '!J52/'Relación Víctima_Denunciado '!$L52)</f>
        <v>0</v>
      </c>
      <c r="J52" s="61">
        <f>('Relación Víctima_Denunciado '!K52/'Relación Víctima_Denunciado '!$L52)</f>
        <v>0</v>
      </c>
    </row>
    <row r="53" spans="2:10" ht="20.100000000000001" customHeight="1" thickBot="1" x14ac:dyDescent="0.25">
      <c r="B53" s="4" t="s">
        <v>240</v>
      </c>
      <c r="C53" s="61">
        <f>'Relación Víctima_Denunciado '!C53/'Relación Víctima_Denunciado '!$L53</f>
        <v>0.24305555555555555</v>
      </c>
      <c r="D53" s="61">
        <f>'Relación Víctima_Denunciado '!D53/'Relación Víctima_Denunciado '!$L53</f>
        <v>0.1388888888888889</v>
      </c>
      <c r="E53" s="61">
        <f>'Relación Víctima_Denunciado '!E53/'Relación Víctima_Denunciado '!$L53</f>
        <v>0.22916666666666666</v>
      </c>
      <c r="F53" s="61">
        <f>'Relación Víctima_Denunciado '!F53/'Relación Víctima_Denunciado '!$L53</f>
        <v>0.3888888888888889</v>
      </c>
      <c r="G53" s="61">
        <f>'Relación Víctima_Denunciado '!H53/'Relación Víctima_Denunciado '!$L53</f>
        <v>0</v>
      </c>
      <c r="H53" s="61">
        <f>('Relación Víctima_Denunciado '!I53/'Relación Víctima_Denunciado '!$L53)</f>
        <v>0</v>
      </c>
      <c r="I53" s="61">
        <f>('Relación Víctima_Denunciado '!J53/'Relación Víctima_Denunciado '!$L53)</f>
        <v>0</v>
      </c>
      <c r="J53" s="61">
        <f>('Relación Víctima_Denunciado '!K53/'Relación Víctima_Denunciado '!$L53)</f>
        <v>0</v>
      </c>
    </row>
    <row r="54" spans="2:10" ht="20.100000000000001" customHeight="1" thickBot="1" x14ac:dyDescent="0.25">
      <c r="B54" s="4" t="s">
        <v>241</v>
      </c>
      <c r="C54" s="61">
        <f>'Relación Víctima_Denunciado '!C54/'Relación Víctima_Denunciado '!$L54</f>
        <v>0.11702127659574468</v>
      </c>
      <c r="D54" s="61">
        <f>'Relación Víctima_Denunciado '!D54/'Relación Víctima_Denunciado '!$L54</f>
        <v>6.9503546099290783E-2</v>
      </c>
      <c r="E54" s="61">
        <f>'Relación Víctima_Denunciado '!E54/'Relación Víctima_Denunciado '!$L54</f>
        <v>0.31418439716312058</v>
      </c>
      <c r="F54" s="61">
        <f>'Relación Víctima_Denunciado '!F54/'Relación Víctima_Denunciado '!$L54</f>
        <v>0.49290780141843971</v>
      </c>
      <c r="G54" s="61">
        <f>'Relación Víctima_Denunciado '!H54/'Relación Víctima_Denunciado '!$L54</f>
        <v>4.2553191489361703E-3</v>
      </c>
      <c r="H54" s="61">
        <f>('Relación Víctima_Denunciado '!I54/'Relación Víctima_Denunciado '!$L54)</f>
        <v>0</v>
      </c>
      <c r="I54" s="61">
        <f>('Relación Víctima_Denunciado '!J54/'Relación Víctima_Denunciado '!$L54)</f>
        <v>1.4184397163120568E-3</v>
      </c>
      <c r="J54" s="61">
        <f>('Relación Víctima_Denunciado '!K54/'Relación Víctima_Denunciado '!$L54)</f>
        <v>7.0921985815602842E-4</v>
      </c>
    </row>
    <row r="55" spans="2:10" ht="20.100000000000001" customHeight="1" thickBot="1" x14ac:dyDescent="0.25">
      <c r="B55" s="4" t="s">
        <v>242</v>
      </c>
      <c r="C55" s="61">
        <f>'Relación Víctima_Denunciado '!C55/'Relación Víctima_Denunciado '!$L55</f>
        <v>0.19495412844036697</v>
      </c>
      <c r="D55" s="61">
        <f>'Relación Víctima_Denunciado '!D55/'Relación Víctima_Denunciado '!$L55</f>
        <v>0.16513761467889909</v>
      </c>
      <c r="E55" s="61">
        <f>'Relación Víctima_Denunciado '!E55/'Relación Víctima_Denunciado '!$L55</f>
        <v>0.27522935779816515</v>
      </c>
      <c r="F55" s="61">
        <f>'Relación Víctima_Denunciado '!F55/'Relación Víctima_Denunciado '!$L55</f>
        <v>0.36238532110091742</v>
      </c>
      <c r="G55" s="61">
        <f>'Relación Víctima_Denunciado '!H55/'Relación Víctima_Denunciado '!$L55</f>
        <v>0</v>
      </c>
      <c r="H55" s="61">
        <f>('Relación Víctima_Denunciado '!I55/'Relación Víctima_Denunciado '!$L55)</f>
        <v>2.2935779816513763E-3</v>
      </c>
      <c r="I55" s="61">
        <f>('Relación Víctima_Denunciado '!J55/'Relación Víctima_Denunciado '!$L55)</f>
        <v>0</v>
      </c>
      <c r="J55" s="61">
        <f>('Relación Víctima_Denunciado '!K55/'Relación Víctima_Denunciado '!$L55)</f>
        <v>0</v>
      </c>
    </row>
    <row r="56" spans="2:10" ht="20.100000000000001" customHeight="1" thickBot="1" x14ac:dyDescent="0.25">
      <c r="B56" s="4" t="s">
        <v>243</v>
      </c>
      <c r="C56" s="61">
        <f>'Relación Víctima_Denunciado '!C56/'Relación Víctima_Denunciado '!$L56</f>
        <v>0.25</v>
      </c>
      <c r="D56" s="61">
        <f>'Relación Víctima_Denunciado '!D56/'Relación Víctima_Denunciado '!$L56</f>
        <v>0.125</v>
      </c>
      <c r="E56" s="61">
        <f>'Relación Víctima_Denunciado '!E56/'Relación Víctima_Denunciado '!$L56</f>
        <v>0.125</v>
      </c>
      <c r="F56" s="61">
        <f>'Relación Víctima_Denunciado '!F56/'Relación Víctima_Denunciado '!$L56</f>
        <v>0.5</v>
      </c>
      <c r="G56" s="61">
        <f>'Relación Víctima_Denunciado '!H56/'Relación Víctima_Denunciado '!$L56</f>
        <v>0</v>
      </c>
      <c r="H56" s="61">
        <f>('Relación Víctima_Denunciado '!I56/'Relación Víctima_Denunciado '!$L56)</f>
        <v>0</v>
      </c>
      <c r="I56" s="61">
        <f>('Relación Víctima_Denunciado '!J56/'Relación Víctima_Denunciado '!$L56)</f>
        <v>0</v>
      </c>
      <c r="J56" s="61">
        <f>('Relación Víctima_Denunciado '!K56/'Relación Víctima_Denunciado '!$L56)</f>
        <v>0</v>
      </c>
    </row>
    <row r="57" spans="2:10" ht="20.100000000000001" customHeight="1" thickBot="1" x14ac:dyDescent="0.25">
      <c r="B57" s="4" t="s">
        <v>244</v>
      </c>
      <c r="C57" s="61">
        <f>'Relación Víctima_Denunciado '!C57/'Relación Víctima_Denunciado '!$L57</f>
        <v>0.1702127659574468</v>
      </c>
      <c r="D57" s="61">
        <f>'Relación Víctima_Denunciado '!D57/'Relación Víctima_Denunciado '!$L57</f>
        <v>2.1276595744680851E-2</v>
      </c>
      <c r="E57" s="61">
        <f>'Relación Víctima_Denunciado '!E57/'Relación Víctima_Denunciado '!$L57</f>
        <v>0.51063829787234039</v>
      </c>
      <c r="F57" s="61">
        <f>'Relación Víctima_Denunciado '!F57/'Relación Víctima_Denunciado '!$L57</f>
        <v>0.2978723404255319</v>
      </c>
      <c r="G57" s="61">
        <f>'Relación Víctima_Denunciado '!H57/'Relación Víctima_Denunciado '!$L57</f>
        <v>0</v>
      </c>
      <c r="H57" s="61">
        <f>('Relación Víctima_Denunciado '!I57/'Relación Víctima_Denunciado '!$L57)</f>
        <v>0</v>
      </c>
      <c r="I57" s="61">
        <f>('Relación Víctima_Denunciado '!J57/'Relación Víctima_Denunciado '!$L57)</f>
        <v>0</v>
      </c>
      <c r="J57" s="61">
        <f>('Relación Víctima_Denunciado '!K57/'Relación Víctima_Denunciado '!$L57)</f>
        <v>0</v>
      </c>
    </row>
    <row r="58" spans="2:10" ht="20.100000000000001" customHeight="1" thickBot="1" x14ac:dyDescent="0.25">
      <c r="B58" s="4" t="s">
        <v>270</v>
      </c>
      <c r="C58" s="61">
        <f>'Relación Víctima_Denunciado '!C58/'Relación Víctima_Denunciado '!$L58</f>
        <v>0.23529411764705882</v>
      </c>
      <c r="D58" s="61">
        <f>'Relación Víctima_Denunciado '!D58/'Relación Víctima_Denunciado '!$L58</f>
        <v>7.8431372549019607E-2</v>
      </c>
      <c r="E58" s="61">
        <f>'Relación Víctima_Denunciado '!E58/'Relación Víctima_Denunciado '!$L58</f>
        <v>0.17647058823529413</v>
      </c>
      <c r="F58" s="61">
        <f>'Relación Víctima_Denunciado '!F58/'Relación Víctima_Denunciado '!$L58</f>
        <v>0.43137254901960786</v>
      </c>
      <c r="G58" s="61">
        <f>'Relación Víctima_Denunciado '!H58/'Relación Víctima_Denunciado '!$L58</f>
        <v>0</v>
      </c>
      <c r="H58" s="61">
        <f>('Relación Víctima_Denunciado '!I58/'Relación Víctima_Denunciado '!$L58)</f>
        <v>0</v>
      </c>
      <c r="I58" s="61">
        <f>('Relación Víctima_Denunciado '!J58/'Relación Víctima_Denunciado '!$L58)</f>
        <v>0</v>
      </c>
      <c r="J58" s="61">
        <f>('Relación Víctima_Denunciado '!K58/'Relación Víctima_Denunciado '!$L58)</f>
        <v>7.8431372549019607E-2</v>
      </c>
    </row>
    <row r="59" spans="2:10" ht="20.100000000000001" customHeight="1" thickBot="1" x14ac:dyDescent="0.25">
      <c r="B59" s="4" t="s">
        <v>246</v>
      </c>
      <c r="C59" s="61">
        <f>'Relación Víctima_Denunciado '!C59/'Relación Víctima_Denunciado '!$L59</f>
        <v>7.4829931972789115E-2</v>
      </c>
      <c r="D59" s="61">
        <f>'Relación Víctima_Denunciado '!D59/'Relación Víctima_Denunciado '!$L59</f>
        <v>7.4829931972789115E-2</v>
      </c>
      <c r="E59" s="61">
        <f>'Relación Víctima_Denunciado '!E59/'Relación Víctima_Denunciado '!$L59</f>
        <v>0.33333333333333331</v>
      </c>
      <c r="F59" s="61">
        <f>'Relación Víctima_Denunciado '!F59/'Relación Víctima_Denunciado '!$L59</f>
        <v>0.51700680272108845</v>
      </c>
      <c r="G59" s="61">
        <f>'Relación Víctima_Denunciado '!H59/'Relación Víctima_Denunciado '!$L59</f>
        <v>0</v>
      </c>
      <c r="H59" s="61">
        <f>('Relación Víctima_Denunciado '!I59/'Relación Víctima_Denunciado '!$L59)</f>
        <v>0</v>
      </c>
      <c r="I59" s="61">
        <f>('Relación Víctima_Denunciado '!J59/'Relación Víctima_Denunciado '!$L59)</f>
        <v>0</v>
      </c>
      <c r="J59" s="61">
        <f>('Relación Víctima_Denunciado '!K59/'Relación Víctima_Denunciado '!$L59)</f>
        <v>0</v>
      </c>
    </row>
    <row r="60" spans="2:10" ht="20.100000000000001" customHeight="1" thickBot="1" x14ac:dyDescent="0.25">
      <c r="B60" s="4" t="s">
        <v>247</v>
      </c>
      <c r="C60" s="62">
        <f>'Relación Víctima_Denunciado '!C60/'Relación Víctima_Denunciado '!$L60</f>
        <v>0.18571428571428572</v>
      </c>
      <c r="D60" s="62">
        <f>'Relación Víctima_Denunciado '!D60/'Relación Víctima_Denunciado '!$L60</f>
        <v>0.1</v>
      </c>
      <c r="E60" s="62">
        <f>'Relación Víctima_Denunciado '!E60/'Relación Víctima_Denunciado '!$L60</f>
        <v>5.7142857142857141E-2</v>
      </c>
      <c r="F60" s="62">
        <f>'Relación Víctima_Denunciado '!F60/'Relación Víctima_Denunciado '!$L60</f>
        <v>0.65714285714285714</v>
      </c>
      <c r="G60" s="61">
        <f>'Relación Víctima_Denunciado '!H60/'Relación Víctima_Denunciado '!$L60</f>
        <v>0</v>
      </c>
      <c r="H60" s="61">
        <f>('Relación Víctima_Denunciado '!I60/'Relación Víctima_Denunciado '!$L60)</f>
        <v>0</v>
      </c>
      <c r="I60" s="61">
        <f>('Relación Víctima_Denunciado '!J60/'Relación Víctima_Denunciado '!$L60)</f>
        <v>0</v>
      </c>
      <c r="J60" s="61">
        <f>('Relación Víctima_Denunciado '!K60/'Relación Víctima_Denunciado '!$L60)</f>
        <v>0</v>
      </c>
    </row>
    <row r="61" spans="2:10" ht="20.100000000000001" customHeight="1" thickBot="1" x14ac:dyDescent="0.25">
      <c r="B61" s="7" t="s">
        <v>22</v>
      </c>
      <c r="C61" s="32">
        <f>'Relación Víctima_Denunciado '!C61/'Relación Víctima_Denunciado '!$L61</f>
        <v>0.14374801817989641</v>
      </c>
      <c r="D61" s="32">
        <f>'Relación Víctima_Denunciado '!D61/'Relación Víctima_Denunciado '!$L61</f>
        <v>0.11246168481133073</v>
      </c>
      <c r="E61" s="32">
        <f>'Relación Víctima_Denunciado '!E61/'Relación Víctima_Denunciado '!$L61</f>
        <v>0.2755522672021985</v>
      </c>
      <c r="F61" s="32">
        <f>'Relación Víctima_Denunciado '!F61/'Relación Víctima_Denunciado '!$L61</f>
        <v>0.46263608498044606</v>
      </c>
      <c r="G61" s="32">
        <f>'Relación Víctima_Denunciado '!H61/'Relación Víctima_Denunciado '!$L61</f>
        <v>2.4310326603953071E-3</v>
      </c>
      <c r="H61" s="32">
        <f>('Relación Víctima_Denunciado '!I61/'Relación Víctima_Denunciado '!$L61)</f>
        <v>7.3987950533770217E-4</v>
      </c>
      <c r="I61" s="32">
        <f>('Relación Víctima_Denunciado '!J61/'Relación Víctima_Denunciado '!$L61)</f>
        <v>4.2278828876440123E-4</v>
      </c>
      <c r="J61" s="32">
        <f>('Relación Víctima_Denunciado '!K61/'Relación Víctima_Denunciado '!$L61)</f>
        <v>2.0082443716309059E-3</v>
      </c>
    </row>
    <row r="63" spans="2:10" x14ac:dyDescent="0.2">
      <c r="C63" s="49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6" width="15" customWidth="1"/>
    <col min="17" max="17" width="14.125" bestFit="1" customWidth="1"/>
    <col min="18" max="18" width="24.625" hidden="1" customWidth="1"/>
    <col min="19" max="19" width="13.375" hidden="1" customWidth="1"/>
    <col min="20" max="20" width="12.875" bestFit="1" customWidth="1"/>
    <col min="21" max="26" width="15" customWidth="1"/>
  </cols>
  <sheetData>
    <row r="9" spans="2:26" ht="48.2" customHeight="1" x14ac:dyDescent="0.2">
      <c r="B9" s="10"/>
      <c r="C9" s="94" t="s">
        <v>126</v>
      </c>
      <c r="D9" s="94" t="s">
        <v>127</v>
      </c>
      <c r="E9" s="94" t="s">
        <v>128</v>
      </c>
      <c r="F9" s="94" t="s">
        <v>294</v>
      </c>
      <c r="G9" s="94" t="s">
        <v>129</v>
      </c>
      <c r="H9" s="94" t="s">
        <v>151</v>
      </c>
      <c r="I9" s="94" t="s">
        <v>130</v>
      </c>
      <c r="J9" s="94" t="s">
        <v>131</v>
      </c>
      <c r="K9" s="95"/>
      <c r="L9" s="95"/>
      <c r="M9" s="94" t="s">
        <v>132</v>
      </c>
      <c r="N9" s="94" t="s">
        <v>133</v>
      </c>
      <c r="O9" s="94" t="s">
        <v>134</v>
      </c>
      <c r="P9" s="95" t="s">
        <v>135</v>
      </c>
      <c r="Q9" s="95" t="s">
        <v>136</v>
      </c>
      <c r="R9" s="94" t="s">
        <v>137</v>
      </c>
      <c r="S9" s="94" t="s">
        <v>138</v>
      </c>
      <c r="T9" s="94" t="s">
        <v>139</v>
      </c>
      <c r="U9" s="94" t="s">
        <v>140</v>
      </c>
      <c r="V9" s="94" t="s">
        <v>141</v>
      </c>
      <c r="W9" s="94" t="s">
        <v>142</v>
      </c>
      <c r="X9" s="94" t="s">
        <v>143</v>
      </c>
      <c r="Y9" s="94" t="s">
        <v>144</v>
      </c>
      <c r="Z9" s="94" t="s">
        <v>145</v>
      </c>
    </row>
    <row r="10" spans="2:26" ht="73.5" customHeight="1" thickBot="1" x14ac:dyDescent="0.25">
      <c r="B10" s="10"/>
      <c r="C10" s="94"/>
      <c r="D10" s="94"/>
      <c r="E10" s="94"/>
      <c r="F10" s="94"/>
      <c r="G10" s="94"/>
      <c r="H10" s="94"/>
      <c r="I10" s="94"/>
      <c r="J10" s="26" t="s">
        <v>146</v>
      </c>
      <c r="K10" s="26" t="s">
        <v>147</v>
      </c>
      <c r="L10" s="26" t="s">
        <v>148</v>
      </c>
      <c r="M10" s="94"/>
      <c r="N10" s="94"/>
      <c r="O10" s="26" t="s">
        <v>35</v>
      </c>
      <c r="P10" s="26" t="s">
        <v>149</v>
      </c>
      <c r="Q10" s="26" t="s">
        <v>150</v>
      </c>
      <c r="R10" s="94"/>
      <c r="S10" s="94"/>
      <c r="T10" s="94"/>
      <c r="U10" s="94"/>
      <c r="V10" s="94"/>
      <c r="W10" s="94"/>
      <c r="X10" s="94"/>
      <c r="Y10" s="94"/>
      <c r="Z10" s="94"/>
    </row>
    <row r="11" spans="2:26" ht="20.100000000000001" customHeight="1" thickBot="1" x14ac:dyDescent="0.25">
      <c r="B11" s="3" t="s">
        <v>198</v>
      </c>
      <c r="C11" s="18">
        <v>1020</v>
      </c>
      <c r="D11" s="18">
        <v>478</v>
      </c>
      <c r="E11" s="18">
        <v>542</v>
      </c>
      <c r="F11" s="18">
        <v>0</v>
      </c>
      <c r="G11" s="18">
        <v>1210</v>
      </c>
      <c r="H11" s="18">
        <v>0</v>
      </c>
      <c r="I11" s="18">
        <v>0</v>
      </c>
      <c r="J11" s="18">
        <v>836</v>
      </c>
      <c r="K11" s="18">
        <v>91</v>
      </c>
      <c r="L11" s="18">
        <v>225</v>
      </c>
      <c r="M11" s="18">
        <v>1</v>
      </c>
      <c r="N11" s="18">
        <v>57</v>
      </c>
      <c r="O11" s="18">
        <v>54</v>
      </c>
      <c r="P11" s="18">
        <v>31</v>
      </c>
      <c r="Q11" s="18">
        <v>23</v>
      </c>
      <c r="R11" s="18">
        <v>770554</v>
      </c>
      <c r="S11" s="18">
        <v>377203</v>
      </c>
      <c r="T11" s="65">
        <f>+(G11/R11)*100</f>
        <v>0.15702987720523157</v>
      </c>
      <c r="U11" s="65">
        <f>+(G11/S11)*100</f>
        <v>0.32078217829656708</v>
      </c>
      <c r="V11" s="65">
        <f>+(C11/S11)*100</f>
        <v>0.27041142302685822</v>
      </c>
      <c r="W11" s="51">
        <f t="shared" ref="W11" si="0">+O11/G11</f>
        <v>4.4628099173553717E-2</v>
      </c>
      <c r="X11" s="51">
        <f t="shared" ref="X11:X42" si="1">O11/C11</f>
        <v>5.2941176470588235E-2</v>
      </c>
      <c r="Y11" s="51">
        <f>'Órdenes y Medidas'!C14/'Denuncias-Renuncias'!G11</f>
        <v>0.32148760330578513</v>
      </c>
      <c r="Z11" s="51">
        <f>'Órdenes y Medidas'!C14/'Denuncias-Renuncias'!C11</f>
        <v>0.38137254901960782</v>
      </c>
    </row>
    <row r="12" spans="2:26" ht="20.100000000000001" customHeight="1" thickBot="1" x14ac:dyDescent="0.25">
      <c r="B12" s="4" t="s">
        <v>199</v>
      </c>
      <c r="C12" s="19">
        <v>1106</v>
      </c>
      <c r="D12" s="19">
        <v>936</v>
      </c>
      <c r="E12" s="19">
        <v>170</v>
      </c>
      <c r="F12" s="19">
        <v>2</v>
      </c>
      <c r="G12" s="19">
        <v>1643</v>
      </c>
      <c r="H12" s="19">
        <v>0</v>
      </c>
      <c r="I12" s="19">
        <v>0</v>
      </c>
      <c r="J12" s="19">
        <v>990</v>
      </c>
      <c r="K12" s="19">
        <v>11</v>
      </c>
      <c r="L12" s="19">
        <v>158</v>
      </c>
      <c r="M12" s="19">
        <v>66</v>
      </c>
      <c r="N12" s="19">
        <v>418</v>
      </c>
      <c r="O12" s="19">
        <v>81</v>
      </c>
      <c r="P12" s="19">
        <v>73</v>
      </c>
      <c r="Q12" s="19">
        <v>8</v>
      </c>
      <c r="R12" s="19">
        <v>1344987</v>
      </c>
      <c r="S12" s="19">
        <v>682232</v>
      </c>
      <c r="T12" s="65">
        <f t="shared" ref="T12:T60" si="2">+(G12/R12)*100</f>
        <v>0.12215731453166462</v>
      </c>
      <c r="U12" s="65">
        <f t="shared" ref="U12:U60" si="3">+(G12/S12)*100</f>
        <v>0.240827167297928</v>
      </c>
      <c r="V12" s="65">
        <f t="shared" ref="V12:V60" si="4">+(C12/S12)*100</f>
        <v>0.1621149403721901</v>
      </c>
      <c r="W12" s="51">
        <f t="shared" ref="W12:W60" si="5">+O12/G12</f>
        <v>4.9300060864272674E-2</v>
      </c>
      <c r="X12" s="51">
        <f t="shared" si="1"/>
        <v>7.3236889692585891E-2</v>
      </c>
      <c r="Y12" s="51">
        <f>'Órdenes y Medidas'!C15/'Denuncias-Renuncias'!G12</f>
        <v>0.14120511259890445</v>
      </c>
      <c r="Z12" s="51">
        <f>'Órdenes y Medidas'!C15/'Denuncias-Renuncias'!C12</f>
        <v>0.20976491862567812</v>
      </c>
    </row>
    <row r="13" spans="2:26" ht="20.100000000000001" customHeight="1" thickBot="1" x14ac:dyDescent="0.25">
      <c r="B13" s="4" t="s">
        <v>200</v>
      </c>
      <c r="C13" s="19">
        <v>701</v>
      </c>
      <c r="D13" s="19">
        <v>652</v>
      </c>
      <c r="E13" s="19">
        <v>49</v>
      </c>
      <c r="F13" s="19">
        <v>6</v>
      </c>
      <c r="G13" s="19">
        <v>708</v>
      </c>
      <c r="H13" s="19">
        <v>2</v>
      </c>
      <c r="I13" s="19">
        <v>0</v>
      </c>
      <c r="J13" s="19">
        <v>630</v>
      </c>
      <c r="K13" s="19">
        <v>8</v>
      </c>
      <c r="L13" s="19">
        <v>51</v>
      </c>
      <c r="M13" s="19">
        <v>17</v>
      </c>
      <c r="N13" s="19">
        <v>0</v>
      </c>
      <c r="O13" s="19">
        <v>12</v>
      </c>
      <c r="P13" s="19">
        <v>8</v>
      </c>
      <c r="Q13" s="19">
        <v>4</v>
      </c>
      <c r="R13" s="19">
        <v>773163</v>
      </c>
      <c r="S13" s="19">
        <v>395234</v>
      </c>
      <c r="T13" s="65">
        <f t="shared" si="2"/>
        <v>9.1571893636917437E-2</v>
      </c>
      <c r="U13" s="65">
        <f t="shared" si="3"/>
        <v>0.17913438621171254</v>
      </c>
      <c r="V13" s="65">
        <f t="shared" si="4"/>
        <v>0.17736328352317868</v>
      </c>
      <c r="W13" s="51">
        <f t="shared" si="5"/>
        <v>1.6949152542372881E-2</v>
      </c>
      <c r="X13" s="51">
        <f t="shared" si="1"/>
        <v>1.7118402282453638E-2</v>
      </c>
      <c r="Y13" s="51">
        <f>'Órdenes y Medidas'!C16/'Denuncias-Renuncias'!G13</f>
        <v>0.16666666666666666</v>
      </c>
      <c r="Z13" s="51">
        <f>'Órdenes y Medidas'!C16/'Denuncias-Renuncias'!C13</f>
        <v>0.16833095577746077</v>
      </c>
    </row>
    <row r="14" spans="2:26" ht="20.100000000000001" customHeight="1" thickBot="1" x14ac:dyDescent="0.25">
      <c r="B14" s="4" t="s">
        <v>201</v>
      </c>
      <c r="C14" s="19">
        <v>1272</v>
      </c>
      <c r="D14" s="19">
        <v>1099</v>
      </c>
      <c r="E14" s="19">
        <v>173</v>
      </c>
      <c r="F14" s="19">
        <v>3</v>
      </c>
      <c r="G14" s="19">
        <v>1409</v>
      </c>
      <c r="H14" s="19">
        <v>1</v>
      </c>
      <c r="I14" s="19">
        <v>5</v>
      </c>
      <c r="J14" s="19">
        <v>1128</v>
      </c>
      <c r="K14" s="19">
        <v>9</v>
      </c>
      <c r="L14" s="19">
        <v>133</v>
      </c>
      <c r="M14" s="19">
        <v>117</v>
      </c>
      <c r="N14" s="19">
        <v>16</v>
      </c>
      <c r="O14" s="19">
        <v>31</v>
      </c>
      <c r="P14" s="19">
        <v>30</v>
      </c>
      <c r="Q14" s="19">
        <v>1</v>
      </c>
      <c r="R14" s="19">
        <v>945797</v>
      </c>
      <c r="S14" s="19">
        <v>480849</v>
      </c>
      <c r="T14" s="65">
        <f t="shared" si="2"/>
        <v>0.14897488573129328</v>
      </c>
      <c r="U14" s="65">
        <f t="shared" si="3"/>
        <v>0.29302338156053148</v>
      </c>
      <c r="V14" s="65">
        <f t="shared" si="4"/>
        <v>0.2645321088325025</v>
      </c>
      <c r="W14" s="51">
        <f t="shared" si="5"/>
        <v>2.2001419446415899E-2</v>
      </c>
      <c r="X14" s="51">
        <f t="shared" si="1"/>
        <v>2.4371069182389939E-2</v>
      </c>
      <c r="Y14" s="51">
        <f>'Órdenes y Medidas'!C17/'Denuncias-Renuncias'!G14</f>
        <v>0.17175301632363379</v>
      </c>
      <c r="Z14" s="51">
        <f>'Órdenes y Medidas'!C17/'Denuncias-Renuncias'!C14</f>
        <v>0.19025157232704404</v>
      </c>
    </row>
    <row r="15" spans="2:26" ht="20.100000000000001" customHeight="1" thickBot="1" x14ac:dyDescent="0.25">
      <c r="B15" s="4" t="s">
        <v>202</v>
      </c>
      <c r="C15" s="19">
        <v>563</v>
      </c>
      <c r="D15" s="19">
        <v>423</v>
      </c>
      <c r="E15" s="19">
        <v>140</v>
      </c>
      <c r="F15" s="19">
        <v>0</v>
      </c>
      <c r="G15" s="19">
        <v>575</v>
      </c>
      <c r="H15" s="19">
        <v>8</v>
      </c>
      <c r="I15" s="19">
        <v>0</v>
      </c>
      <c r="J15" s="19">
        <v>397</v>
      </c>
      <c r="K15" s="19">
        <v>17</v>
      </c>
      <c r="L15" s="19">
        <v>109</v>
      </c>
      <c r="M15" s="19">
        <v>44</v>
      </c>
      <c r="N15" s="19">
        <v>0</v>
      </c>
      <c r="O15" s="19">
        <v>17</v>
      </c>
      <c r="P15" s="19">
        <v>7</v>
      </c>
      <c r="Q15" s="19">
        <v>10</v>
      </c>
      <c r="R15" s="19">
        <v>538789</v>
      </c>
      <c r="S15" s="19">
        <v>271413</v>
      </c>
      <c r="T15" s="65">
        <f t="shared" si="2"/>
        <v>0.10672081278571016</v>
      </c>
      <c r="U15" s="65">
        <f t="shared" si="3"/>
        <v>0.21185425900749044</v>
      </c>
      <c r="V15" s="65">
        <f t="shared" si="4"/>
        <v>0.2074329527325515</v>
      </c>
      <c r="W15" s="51">
        <f t="shared" si="5"/>
        <v>2.9565217391304348E-2</v>
      </c>
      <c r="X15" s="51">
        <f t="shared" si="1"/>
        <v>3.0195381882770871E-2</v>
      </c>
      <c r="Y15" s="51">
        <f>'Órdenes y Medidas'!C18/'Denuncias-Renuncias'!G15</f>
        <v>0.19478260869565217</v>
      </c>
      <c r="Z15" s="51">
        <f>'Órdenes y Medidas'!C18/'Denuncias-Renuncias'!C15</f>
        <v>0.19893428063943161</v>
      </c>
    </row>
    <row r="16" spans="2:26" ht="20.100000000000001" customHeight="1" thickBot="1" x14ac:dyDescent="0.25">
      <c r="B16" s="4" t="s">
        <v>203</v>
      </c>
      <c r="C16" s="19">
        <v>475</v>
      </c>
      <c r="D16" s="19">
        <v>390</v>
      </c>
      <c r="E16" s="19">
        <v>85</v>
      </c>
      <c r="F16" s="19">
        <v>0</v>
      </c>
      <c r="G16" s="19">
        <v>542</v>
      </c>
      <c r="H16" s="19">
        <v>0</v>
      </c>
      <c r="I16" s="19">
        <v>8</v>
      </c>
      <c r="J16" s="19">
        <v>433</v>
      </c>
      <c r="K16" s="19">
        <v>6</v>
      </c>
      <c r="L16" s="19">
        <v>51</v>
      </c>
      <c r="M16" s="19">
        <v>27</v>
      </c>
      <c r="N16" s="19">
        <v>17</v>
      </c>
      <c r="O16" s="19">
        <v>45</v>
      </c>
      <c r="P16" s="19">
        <v>39</v>
      </c>
      <c r="Q16" s="19">
        <v>6</v>
      </c>
      <c r="R16" s="19">
        <v>618143</v>
      </c>
      <c r="S16" s="19">
        <v>312181</v>
      </c>
      <c r="T16" s="65">
        <f t="shared" si="2"/>
        <v>8.7681976500583195E-2</v>
      </c>
      <c r="U16" s="65">
        <f t="shared" si="3"/>
        <v>0.17361722846681893</v>
      </c>
      <c r="V16" s="65">
        <f t="shared" si="4"/>
        <v>0.15215532015080993</v>
      </c>
      <c r="W16" s="51">
        <f t="shared" si="5"/>
        <v>8.3025830258302583E-2</v>
      </c>
      <c r="X16" s="51">
        <f t="shared" si="1"/>
        <v>9.4736842105263161E-2</v>
      </c>
      <c r="Y16" s="51">
        <f>'Órdenes y Medidas'!C19/'Denuncias-Renuncias'!G16</f>
        <v>0.18634686346863469</v>
      </c>
      <c r="Z16" s="51">
        <f>'Órdenes y Medidas'!C19/'Denuncias-Renuncias'!C16</f>
        <v>0.21263157894736842</v>
      </c>
    </row>
    <row r="17" spans="2:26" ht="20.100000000000001" customHeight="1" thickBot="1" x14ac:dyDescent="0.25">
      <c r="B17" s="4" t="s">
        <v>204</v>
      </c>
      <c r="C17" s="19">
        <v>1929</v>
      </c>
      <c r="D17" s="19">
        <v>1056</v>
      </c>
      <c r="E17" s="19">
        <v>873</v>
      </c>
      <c r="F17" s="19">
        <v>9</v>
      </c>
      <c r="G17" s="19">
        <v>2251</v>
      </c>
      <c r="H17" s="19">
        <v>66</v>
      </c>
      <c r="I17" s="19">
        <v>5</v>
      </c>
      <c r="J17" s="19">
        <v>1531</v>
      </c>
      <c r="K17" s="19">
        <v>42</v>
      </c>
      <c r="L17" s="19">
        <v>351</v>
      </c>
      <c r="M17" s="19">
        <v>254</v>
      </c>
      <c r="N17" s="19">
        <v>2</v>
      </c>
      <c r="O17" s="19">
        <v>269</v>
      </c>
      <c r="P17" s="19">
        <v>151</v>
      </c>
      <c r="Q17" s="19">
        <v>118</v>
      </c>
      <c r="R17" s="19">
        <v>1878250</v>
      </c>
      <c r="S17" s="19">
        <v>959768</v>
      </c>
      <c r="T17" s="65">
        <f t="shared" si="2"/>
        <v>0.11984560095833889</v>
      </c>
      <c r="U17" s="65">
        <f t="shared" si="3"/>
        <v>0.23453584616282266</v>
      </c>
      <c r="V17" s="65">
        <f t="shared" si="4"/>
        <v>0.20098607163397822</v>
      </c>
      <c r="W17" s="51">
        <f t="shared" si="5"/>
        <v>0.11950244335850733</v>
      </c>
      <c r="X17" s="51">
        <f t="shared" si="1"/>
        <v>0.13945049248315189</v>
      </c>
      <c r="Y17" s="51">
        <f>'Órdenes y Medidas'!C20/'Denuncias-Renuncias'!G17</f>
        <v>0.15992892047978677</v>
      </c>
      <c r="Z17" s="51">
        <f>'Órdenes y Medidas'!C20/'Denuncias-Renuncias'!C17</f>
        <v>0.18662519440124417</v>
      </c>
    </row>
    <row r="18" spans="2:26" ht="20.100000000000001" customHeight="1" thickBot="1" x14ac:dyDescent="0.25">
      <c r="B18" s="4" t="s">
        <v>205</v>
      </c>
      <c r="C18" s="19">
        <v>1914</v>
      </c>
      <c r="D18" s="19">
        <v>1544</v>
      </c>
      <c r="E18" s="19">
        <v>370</v>
      </c>
      <c r="F18" s="19">
        <v>3</v>
      </c>
      <c r="G18" s="19">
        <v>2067</v>
      </c>
      <c r="H18" s="19">
        <v>6</v>
      </c>
      <c r="I18" s="19">
        <v>0</v>
      </c>
      <c r="J18" s="19">
        <v>1518</v>
      </c>
      <c r="K18" s="19">
        <v>10</v>
      </c>
      <c r="L18" s="19">
        <v>209</v>
      </c>
      <c r="M18" s="19">
        <v>278</v>
      </c>
      <c r="N18" s="19">
        <v>46</v>
      </c>
      <c r="O18" s="19">
        <v>208</v>
      </c>
      <c r="P18" s="19">
        <v>162</v>
      </c>
      <c r="Q18" s="19">
        <v>46</v>
      </c>
      <c r="R18" s="19">
        <v>1977664</v>
      </c>
      <c r="S18" s="19">
        <v>1013443</v>
      </c>
      <c r="T18" s="65">
        <f t="shared" si="2"/>
        <v>0.10451724863273033</v>
      </c>
      <c r="U18" s="65">
        <f t="shared" si="3"/>
        <v>0.20395819005114249</v>
      </c>
      <c r="V18" s="65">
        <f t="shared" si="4"/>
        <v>0.18886113969902599</v>
      </c>
      <c r="W18" s="51">
        <f t="shared" si="5"/>
        <v>0.10062893081761007</v>
      </c>
      <c r="X18" s="51">
        <f t="shared" si="1"/>
        <v>0.10867293625914315</v>
      </c>
      <c r="Y18" s="51">
        <f>'Órdenes y Medidas'!C21/'Denuncias-Renuncias'!G18</f>
        <v>0.2467343976777939</v>
      </c>
      <c r="Z18" s="51">
        <f>'Órdenes y Medidas'!C21/'Denuncias-Renuncias'!C18</f>
        <v>0.2664576802507837</v>
      </c>
    </row>
    <row r="19" spans="2:26" ht="20.100000000000001" customHeight="1" thickBot="1" x14ac:dyDescent="0.25">
      <c r="B19" s="4" t="s">
        <v>206</v>
      </c>
      <c r="C19" s="19">
        <v>144</v>
      </c>
      <c r="D19" s="19">
        <v>78</v>
      </c>
      <c r="E19" s="19">
        <v>66</v>
      </c>
      <c r="F19" s="19">
        <v>5</v>
      </c>
      <c r="G19" s="19">
        <v>156</v>
      </c>
      <c r="H19" s="19">
        <v>0</v>
      </c>
      <c r="I19" s="19">
        <v>0</v>
      </c>
      <c r="J19" s="19">
        <v>139</v>
      </c>
      <c r="K19" s="19">
        <v>0</v>
      </c>
      <c r="L19" s="19">
        <v>11</v>
      </c>
      <c r="M19" s="19">
        <v>0</v>
      </c>
      <c r="N19" s="19">
        <v>6</v>
      </c>
      <c r="O19" s="19">
        <v>27</v>
      </c>
      <c r="P19" s="19">
        <v>16</v>
      </c>
      <c r="Q19" s="19">
        <v>11</v>
      </c>
      <c r="R19" s="19">
        <v>230087</v>
      </c>
      <c r="S19" s="19">
        <v>112920</v>
      </c>
      <c r="T19" s="65">
        <f t="shared" si="2"/>
        <v>6.7800440702864562E-2</v>
      </c>
      <c r="U19" s="65">
        <f t="shared" si="3"/>
        <v>0.13815090329436772</v>
      </c>
      <c r="V19" s="65">
        <f t="shared" si="4"/>
        <v>0.1275239107332625</v>
      </c>
      <c r="W19" s="51">
        <f t="shared" si="5"/>
        <v>0.17307692307692307</v>
      </c>
      <c r="X19" s="51">
        <f t="shared" si="1"/>
        <v>0.1875</v>
      </c>
      <c r="Y19" s="51">
        <f>'Órdenes y Medidas'!C22/'Denuncias-Renuncias'!G19</f>
        <v>0.32051282051282054</v>
      </c>
      <c r="Z19" s="51">
        <f>'Órdenes y Medidas'!C22/'Denuncias-Renuncias'!C19</f>
        <v>0.34722222222222221</v>
      </c>
    </row>
    <row r="20" spans="2:26" ht="20.100000000000001" customHeight="1" thickBot="1" x14ac:dyDescent="0.25">
      <c r="B20" s="4" t="s">
        <v>207</v>
      </c>
      <c r="C20" s="19">
        <v>64</v>
      </c>
      <c r="D20" s="19">
        <v>31</v>
      </c>
      <c r="E20" s="19">
        <v>33</v>
      </c>
      <c r="F20" s="19">
        <v>0</v>
      </c>
      <c r="G20" s="19">
        <v>64</v>
      </c>
      <c r="H20" s="19">
        <v>1</v>
      </c>
      <c r="I20" s="19">
        <v>0</v>
      </c>
      <c r="J20" s="19">
        <v>42</v>
      </c>
      <c r="K20" s="19">
        <v>0</v>
      </c>
      <c r="L20" s="19">
        <v>18</v>
      </c>
      <c r="M20" s="19">
        <v>3</v>
      </c>
      <c r="N20" s="19">
        <v>0</v>
      </c>
      <c r="O20" s="19">
        <v>2</v>
      </c>
      <c r="P20" s="19">
        <v>0</v>
      </c>
      <c r="Q20" s="19">
        <v>2</v>
      </c>
      <c r="R20" s="19">
        <v>136091</v>
      </c>
      <c r="S20" s="19">
        <v>66735</v>
      </c>
      <c r="T20" s="65">
        <f t="shared" si="2"/>
        <v>4.7027356695152504E-2</v>
      </c>
      <c r="U20" s="65">
        <f t="shared" si="3"/>
        <v>9.5901700756724356E-2</v>
      </c>
      <c r="V20" s="65">
        <f t="shared" si="4"/>
        <v>9.5901700756724356E-2</v>
      </c>
      <c r="W20" s="51">
        <f t="shared" si="5"/>
        <v>3.125E-2</v>
      </c>
      <c r="X20" s="51">
        <f t="shared" si="1"/>
        <v>3.125E-2</v>
      </c>
      <c r="Y20" s="51">
        <f>'Órdenes y Medidas'!C23/'Denuncias-Renuncias'!G20</f>
        <v>0.21875</v>
      </c>
      <c r="Z20" s="51">
        <f>'Órdenes y Medidas'!C23/'Denuncias-Renuncias'!C20</f>
        <v>0.21875</v>
      </c>
    </row>
    <row r="21" spans="2:26" ht="20.100000000000001" customHeight="1" thickBot="1" x14ac:dyDescent="0.25">
      <c r="B21" s="4" t="s">
        <v>208</v>
      </c>
      <c r="C21" s="19">
        <v>823</v>
      </c>
      <c r="D21" s="19">
        <v>403</v>
      </c>
      <c r="E21" s="19">
        <v>420</v>
      </c>
      <c r="F21" s="19">
        <v>4</v>
      </c>
      <c r="G21" s="19">
        <v>971</v>
      </c>
      <c r="H21" s="19">
        <v>8</v>
      </c>
      <c r="I21" s="19">
        <v>1</v>
      </c>
      <c r="J21" s="19">
        <v>604</v>
      </c>
      <c r="K21" s="19">
        <v>10</v>
      </c>
      <c r="L21" s="19">
        <v>257</v>
      </c>
      <c r="M21" s="19">
        <v>52</v>
      </c>
      <c r="N21" s="19">
        <v>39</v>
      </c>
      <c r="O21" s="19">
        <v>195</v>
      </c>
      <c r="P21" s="19">
        <v>99</v>
      </c>
      <c r="Q21" s="19">
        <v>96</v>
      </c>
      <c r="R21" s="19">
        <v>998443</v>
      </c>
      <c r="S21" s="19">
        <v>508179</v>
      </c>
      <c r="T21" s="65">
        <f t="shared" si="2"/>
        <v>9.72514204616588E-2</v>
      </c>
      <c r="U21" s="65">
        <f t="shared" si="3"/>
        <v>0.19107440488489294</v>
      </c>
      <c r="V21" s="65">
        <f t="shared" si="4"/>
        <v>0.16195080867174755</v>
      </c>
      <c r="W21" s="51">
        <f t="shared" si="5"/>
        <v>0.2008238928939238</v>
      </c>
      <c r="X21" s="51">
        <f t="shared" si="1"/>
        <v>0.23693803159173754</v>
      </c>
      <c r="Y21" s="51">
        <f>'Órdenes y Medidas'!C24/'Denuncias-Renuncias'!G21</f>
        <v>0.19876416065911431</v>
      </c>
      <c r="Z21" s="51">
        <f>'Órdenes y Medidas'!C24/'Denuncias-Renuncias'!C21</f>
        <v>0.23450789793438639</v>
      </c>
    </row>
    <row r="22" spans="2:26" ht="20.100000000000001" customHeight="1" thickBot="1" x14ac:dyDescent="0.25">
      <c r="B22" s="4" t="s">
        <v>209</v>
      </c>
      <c r="C22" s="19">
        <v>660</v>
      </c>
      <c r="D22" s="19">
        <v>490</v>
      </c>
      <c r="E22" s="19">
        <v>170</v>
      </c>
      <c r="F22" s="19">
        <v>7</v>
      </c>
      <c r="G22" s="19">
        <v>891</v>
      </c>
      <c r="H22" s="19">
        <v>11</v>
      </c>
      <c r="I22" s="19">
        <v>4</v>
      </c>
      <c r="J22" s="19">
        <v>539</v>
      </c>
      <c r="K22" s="19">
        <v>6</v>
      </c>
      <c r="L22" s="19">
        <v>139</v>
      </c>
      <c r="M22" s="19">
        <v>119</v>
      </c>
      <c r="N22" s="19">
        <v>73</v>
      </c>
      <c r="O22" s="19">
        <v>116</v>
      </c>
      <c r="P22" s="19">
        <v>74</v>
      </c>
      <c r="Q22" s="19">
        <v>42</v>
      </c>
      <c r="R22" s="19">
        <v>1015128</v>
      </c>
      <c r="S22" s="19">
        <v>530617</v>
      </c>
      <c r="T22" s="65">
        <f t="shared" si="2"/>
        <v>8.7772182424285417E-2</v>
      </c>
      <c r="U22" s="65">
        <f t="shared" si="3"/>
        <v>0.16791772596807114</v>
      </c>
      <c r="V22" s="65">
        <f t="shared" si="4"/>
        <v>0.12438350071708973</v>
      </c>
      <c r="W22" s="51">
        <f t="shared" si="5"/>
        <v>0.13019079685746351</v>
      </c>
      <c r="X22" s="51">
        <f t="shared" si="1"/>
        <v>0.17575757575757575</v>
      </c>
      <c r="Y22" s="51">
        <f>'Órdenes y Medidas'!C25/'Denuncias-Renuncias'!G22</f>
        <v>0.21997755331088664</v>
      </c>
      <c r="Z22" s="51">
        <f>'Órdenes y Medidas'!C25/'Denuncias-Renuncias'!C22</f>
        <v>0.29696969696969699</v>
      </c>
    </row>
    <row r="23" spans="2:26" ht="20.100000000000001" customHeight="1" thickBot="1" x14ac:dyDescent="0.25">
      <c r="B23" s="4" t="s">
        <v>210</v>
      </c>
      <c r="C23" s="19">
        <v>1899</v>
      </c>
      <c r="D23" s="19">
        <v>1108</v>
      </c>
      <c r="E23" s="19">
        <v>791</v>
      </c>
      <c r="F23" s="19">
        <v>9</v>
      </c>
      <c r="G23" s="19">
        <v>2128</v>
      </c>
      <c r="H23" s="19">
        <v>58</v>
      </c>
      <c r="I23" s="19">
        <v>52</v>
      </c>
      <c r="J23" s="19">
        <v>1201</v>
      </c>
      <c r="K23" s="19">
        <v>79</v>
      </c>
      <c r="L23" s="19">
        <v>382</v>
      </c>
      <c r="M23" s="19">
        <v>280</v>
      </c>
      <c r="N23" s="19">
        <v>76</v>
      </c>
      <c r="O23" s="19">
        <v>283</v>
      </c>
      <c r="P23" s="19">
        <v>138</v>
      </c>
      <c r="Q23" s="19">
        <v>145</v>
      </c>
      <c r="R23" s="19">
        <v>1249844</v>
      </c>
      <c r="S23" s="19">
        <v>627171</v>
      </c>
      <c r="T23" s="65">
        <f t="shared" si="2"/>
        <v>0.17026124860382577</v>
      </c>
      <c r="U23" s="65">
        <f t="shared" si="3"/>
        <v>0.33930140264776271</v>
      </c>
      <c r="V23" s="65">
        <f t="shared" si="4"/>
        <v>0.30278823478764166</v>
      </c>
      <c r="W23" s="51">
        <f t="shared" si="5"/>
        <v>0.13298872180451127</v>
      </c>
      <c r="X23" s="51">
        <f t="shared" si="1"/>
        <v>0.14902580305423907</v>
      </c>
      <c r="Y23" s="51">
        <f>'Órdenes y Medidas'!C26/'Denuncias-Renuncias'!G23</f>
        <v>0.15460526315789475</v>
      </c>
      <c r="Z23" s="51">
        <f>'Órdenes y Medidas'!C26/'Denuncias-Renuncias'!C23</f>
        <v>0.1732490784623486</v>
      </c>
    </row>
    <row r="24" spans="2:26" ht="20.100000000000001" customHeight="1" thickBot="1" x14ac:dyDescent="0.25">
      <c r="B24" s="4" t="s">
        <v>211</v>
      </c>
      <c r="C24" s="19">
        <v>1383</v>
      </c>
      <c r="D24" s="19">
        <v>1058</v>
      </c>
      <c r="E24" s="19">
        <v>325</v>
      </c>
      <c r="F24" s="19">
        <v>3</v>
      </c>
      <c r="G24" s="19">
        <v>1558</v>
      </c>
      <c r="H24" s="19">
        <v>0</v>
      </c>
      <c r="I24" s="19">
        <v>2</v>
      </c>
      <c r="J24" s="19">
        <v>749</v>
      </c>
      <c r="K24" s="19">
        <v>55</v>
      </c>
      <c r="L24" s="19">
        <v>314</v>
      </c>
      <c r="M24" s="19">
        <v>401</v>
      </c>
      <c r="N24" s="19">
        <v>37</v>
      </c>
      <c r="O24" s="19">
        <v>112</v>
      </c>
      <c r="P24" s="19">
        <v>73</v>
      </c>
      <c r="Q24" s="19">
        <v>39</v>
      </c>
      <c r="R24" s="19">
        <v>1171547</v>
      </c>
      <c r="S24" s="19">
        <v>589804</v>
      </c>
      <c r="T24" s="65">
        <f t="shared" si="2"/>
        <v>0.13298655538360818</v>
      </c>
      <c r="U24" s="65">
        <f t="shared" si="3"/>
        <v>0.26415554997931517</v>
      </c>
      <c r="V24" s="65">
        <f t="shared" si="4"/>
        <v>0.23448467626533562</v>
      </c>
      <c r="W24" s="51">
        <f t="shared" si="5"/>
        <v>7.1887034659820284E-2</v>
      </c>
      <c r="X24" s="51">
        <f t="shared" si="1"/>
        <v>8.0983369486623283E-2</v>
      </c>
      <c r="Y24" s="51">
        <f>'Órdenes y Medidas'!C27/'Denuncias-Renuncias'!G24</f>
        <v>0.11681643132220795</v>
      </c>
      <c r="Z24" s="51">
        <f>'Órdenes y Medidas'!C27/'Denuncias-Renuncias'!C24</f>
        <v>0.13159797541576285</v>
      </c>
    </row>
    <row r="25" spans="2:26" ht="20.100000000000001" customHeight="1" thickBot="1" x14ac:dyDescent="0.25">
      <c r="B25" s="4" t="s">
        <v>212</v>
      </c>
      <c r="C25" s="19">
        <v>1042</v>
      </c>
      <c r="D25" s="19">
        <v>713</v>
      </c>
      <c r="E25" s="19">
        <v>329</v>
      </c>
      <c r="F25" s="19">
        <v>1</v>
      </c>
      <c r="G25" s="19">
        <v>1206</v>
      </c>
      <c r="H25" s="19">
        <v>2</v>
      </c>
      <c r="I25" s="19">
        <v>0</v>
      </c>
      <c r="J25" s="19">
        <v>917</v>
      </c>
      <c r="K25" s="19">
        <v>53</v>
      </c>
      <c r="L25" s="19">
        <v>146</v>
      </c>
      <c r="M25" s="19">
        <v>18</v>
      </c>
      <c r="N25" s="19">
        <v>70</v>
      </c>
      <c r="O25" s="19">
        <v>125</v>
      </c>
      <c r="P25" s="19">
        <v>53</v>
      </c>
      <c r="Q25" s="19">
        <v>72</v>
      </c>
      <c r="R25" s="19">
        <v>1087319</v>
      </c>
      <c r="S25" s="19">
        <v>554241</v>
      </c>
      <c r="T25" s="65">
        <f t="shared" si="2"/>
        <v>0.11091501206177763</v>
      </c>
      <c r="U25" s="65">
        <f t="shared" si="3"/>
        <v>0.2175948729884653</v>
      </c>
      <c r="V25" s="65">
        <f t="shared" si="4"/>
        <v>0.18800485709285311</v>
      </c>
      <c r="W25" s="51">
        <f t="shared" si="5"/>
        <v>0.10364842454394693</v>
      </c>
      <c r="X25" s="51">
        <f t="shared" si="1"/>
        <v>0.1199616122840691</v>
      </c>
      <c r="Y25" s="51">
        <f>'Órdenes y Medidas'!C28/'Denuncias-Renuncias'!G25</f>
        <v>0.1625207296849088</v>
      </c>
      <c r="Z25" s="51">
        <f>'Órdenes y Medidas'!C28/'Denuncias-Renuncias'!C25</f>
        <v>0.18809980806142035</v>
      </c>
    </row>
    <row r="26" spans="2:26" ht="20.100000000000001" customHeight="1" thickBot="1" x14ac:dyDescent="0.25">
      <c r="B26" s="5" t="s">
        <v>213</v>
      </c>
      <c r="C26" s="27">
        <v>613</v>
      </c>
      <c r="D26" s="27">
        <v>362</v>
      </c>
      <c r="E26" s="27">
        <v>251</v>
      </c>
      <c r="F26" s="27">
        <v>1</v>
      </c>
      <c r="G26" s="27">
        <v>677</v>
      </c>
      <c r="H26" s="27">
        <v>0</v>
      </c>
      <c r="I26" s="27">
        <v>0</v>
      </c>
      <c r="J26" s="27">
        <v>449</v>
      </c>
      <c r="K26" s="27">
        <v>3</v>
      </c>
      <c r="L26" s="27">
        <v>172</v>
      </c>
      <c r="M26" s="27">
        <v>28</v>
      </c>
      <c r="N26" s="27">
        <v>25</v>
      </c>
      <c r="O26" s="27">
        <v>110</v>
      </c>
      <c r="P26" s="27">
        <v>50</v>
      </c>
      <c r="Q26" s="27">
        <v>60</v>
      </c>
      <c r="R26" s="27">
        <v>593623</v>
      </c>
      <c r="S26" s="27">
        <v>306163</v>
      </c>
      <c r="T26" s="65">
        <f t="shared" si="2"/>
        <v>0.11404544635231452</v>
      </c>
      <c r="U26" s="65">
        <f t="shared" si="3"/>
        <v>0.2211240417686004</v>
      </c>
      <c r="V26" s="65">
        <f t="shared" si="4"/>
        <v>0.20022014417156875</v>
      </c>
      <c r="W26" s="51">
        <f t="shared" si="5"/>
        <v>0.16248153618906944</v>
      </c>
      <c r="X26" s="51">
        <f t="shared" si="1"/>
        <v>0.17944535073409462</v>
      </c>
      <c r="Y26" s="51">
        <f>'Órdenes y Medidas'!C29/'Denuncias-Renuncias'!G26</f>
        <v>0.18020679468242246</v>
      </c>
      <c r="Z26" s="51">
        <f>'Órdenes y Medidas'!C29/'Denuncias-Renuncias'!C26</f>
        <v>0.19902120717781402</v>
      </c>
    </row>
    <row r="27" spans="2:26" ht="20.100000000000001" customHeight="1" thickBot="1" x14ac:dyDescent="0.25">
      <c r="B27" s="6" t="s">
        <v>214</v>
      </c>
      <c r="C27" s="29">
        <v>97</v>
      </c>
      <c r="D27" s="29">
        <v>64</v>
      </c>
      <c r="E27" s="29">
        <v>33</v>
      </c>
      <c r="F27" s="29">
        <v>1</v>
      </c>
      <c r="G27" s="29">
        <v>96</v>
      </c>
      <c r="H27" s="29">
        <v>2</v>
      </c>
      <c r="I27" s="29">
        <v>0</v>
      </c>
      <c r="J27" s="29">
        <v>73</v>
      </c>
      <c r="K27" s="29">
        <v>1</v>
      </c>
      <c r="L27" s="29">
        <v>17</v>
      </c>
      <c r="M27" s="29">
        <v>2</v>
      </c>
      <c r="N27" s="29">
        <v>1</v>
      </c>
      <c r="O27" s="29">
        <v>1</v>
      </c>
      <c r="P27" s="29">
        <v>1</v>
      </c>
      <c r="Q27" s="29">
        <v>0</v>
      </c>
      <c r="R27" s="29">
        <v>160738</v>
      </c>
      <c r="S27" s="29">
        <v>79960</v>
      </c>
      <c r="T27" s="65">
        <f t="shared" si="2"/>
        <v>5.9724520648508757E-2</v>
      </c>
      <c r="U27" s="65">
        <f t="shared" si="3"/>
        <v>0.12006003001500749</v>
      </c>
      <c r="V27" s="65">
        <f t="shared" si="4"/>
        <v>0.12131065532766383</v>
      </c>
      <c r="W27" s="51">
        <f t="shared" si="5"/>
        <v>1.0416666666666666E-2</v>
      </c>
      <c r="X27" s="51">
        <f t="shared" si="1"/>
        <v>1.0309278350515464E-2</v>
      </c>
      <c r="Y27" s="51">
        <f>'Órdenes y Medidas'!C30/'Denuncias-Renuncias'!G27</f>
        <v>0.26041666666666669</v>
      </c>
      <c r="Z27" s="51">
        <f>'Órdenes y Medidas'!C30/'Denuncias-Renuncias'!C27</f>
        <v>0.25773195876288657</v>
      </c>
    </row>
    <row r="28" spans="2:26" ht="20.100000000000001" customHeight="1" thickBot="1" x14ac:dyDescent="0.25">
      <c r="B28" s="4" t="s">
        <v>215</v>
      </c>
      <c r="C28" s="29">
        <v>288</v>
      </c>
      <c r="D28" s="29">
        <v>163</v>
      </c>
      <c r="E28" s="29">
        <v>125</v>
      </c>
      <c r="F28" s="29">
        <v>1</v>
      </c>
      <c r="G28" s="29">
        <v>303</v>
      </c>
      <c r="H28" s="29">
        <v>0</v>
      </c>
      <c r="I28" s="29">
        <v>0</v>
      </c>
      <c r="J28" s="29">
        <v>270</v>
      </c>
      <c r="K28" s="29">
        <v>3</v>
      </c>
      <c r="L28" s="29">
        <v>22</v>
      </c>
      <c r="M28" s="29">
        <v>6</v>
      </c>
      <c r="N28" s="29">
        <v>2</v>
      </c>
      <c r="O28" s="29">
        <v>73</v>
      </c>
      <c r="P28" s="29">
        <v>41</v>
      </c>
      <c r="Q28" s="29">
        <v>32</v>
      </c>
      <c r="R28" s="29">
        <v>362663</v>
      </c>
      <c r="S28" s="29">
        <v>181181</v>
      </c>
      <c r="T28" s="65">
        <f t="shared" si="2"/>
        <v>8.3548638818958645E-2</v>
      </c>
      <c r="U28" s="65">
        <f t="shared" si="3"/>
        <v>0.16723607883828878</v>
      </c>
      <c r="V28" s="65">
        <f t="shared" si="4"/>
        <v>0.15895706503441309</v>
      </c>
      <c r="W28" s="51">
        <f t="shared" si="5"/>
        <v>0.24092409240924093</v>
      </c>
      <c r="X28" s="51">
        <f t="shared" si="1"/>
        <v>0.25347222222222221</v>
      </c>
      <c r="Y28" s="51">
        <f>'Órdenes y Medidas'!C31/'Denuncias-Renuncias'!G28</f>
        <v>0.25412541254125415</v>
      </c>
      <c r="Z28" s="51">
        <f>'Órdenes y Medidas'!C31/'Denuncias-Renuncias'!C28</f>
        <v>0.2673611111111111</v>
      </c>
    </row>
    <row r="29" spans="2:26" ht="20.100000000000001" customHeight="1" thickBot="1" x14ac:dyDescent="0.25">
      <c r="B29" s="4" t="s">
        <v>216</v>
      </c>
      <c r="C29" s="28">
        <v>240</v>
      </c>
      <c r="D29" s="28">
        <v>162</v>
      </c>
      <c r="E29" s="28">
        <v>78</v>
      </c>
      <c r="F29" s="28">
        <v>0</v>
      </c>
      <c r="G29" s="28">
        <v>264</v>
      </c>
      <c r="H29" s="28">
        <v>0</v>
      </c>
      <c r="I29" s="28">
        <v>0</v>
      </c>
      <c r="J29" s="28">
        <v>177</v>
      </c>
      <c r="K29" s="28">
        <v>27</v>
      </c>
      <c r="L29" s="28">
        <v>29</v>
      </c>
      <c r="M29" s="28">
        <v>2</v>
      </c>
      <c r="N29" s="28">
        <v>29</v>
      </c>
      <c r="O29" s="28">
        <v>8</v>
      </c>
      <c r="P29" s="28">
        <v>6</v>
      </c>
      <c r="Q29" s="28">
        <v>2</v>
      </c>
      <c r="R29" s="28">
        <v>448030</v>
      </c>
      <c r="S29" s="28">
        <v>229924</v>
      </c>
      <c r="T29" s="65">
        <f t="shared" si="2"/>
        <v>5.8924625583108278E-2</v>
      </c>
      <c r="U29" s="65">
        <f t="shared" si="3"/>
        <v>0.11482054939893183</v>
      </c>
      <c r="V29" s="65">
        <f t="shared" si="4"/>
        <v>0.10438231763539257</v>
      </c>
      <c r="W29" s="51">
        <f t="shared" si="5"/>
        <v>3.0303030303030304E-2</v>
      </c>
      <c r="X29" s="51">
        <f t="shared" si="1"/>
        <v>3.3333333333333333E-2</v>
      </c>
      <c r="Y29" s="51">
        <f>'Órdenes y Medidas'!C32/'Denuncias-Renuncias'!G29</f>
        <v>0.21590909090909091</v>
      </c>
      <c r="Z29" s="51">
        <f>'Órdenes y Medidas'!C32/'Denuncias-Renuncias'!C29</f>
        <v>0.23749999999999999</v>
      </c>
    </row>
    <row r="30" spans="2:26" ht="20.100000000000001" customHeight="1" thickBot="1" x14ac:dyDescent="0.25">
      <c r="B30" s="4" t="s">
        <v>217</v>
      </c>
      <c r="C30" s="19">
        <v>78</v>
      </c>
      <c r="D30" s="19">
        <v>28</v>
      </c>
      <c r="E30" s="19">
        <v>50</v>
      </c>
      <c r="F30" s="19">
        <v>0</v>
      </c>
      <c r="G30" s="19">
        <v>78</v>
      </c>
      <c r="H30" s="19">
        <v>0</v>
      </c>
      <c r="I30" s="19">
        <v>0</v>
      </c>
      <c r="J30" s="19">
        <v>77</v>
      </c>
      <c r="K30" s="19">
        <v>0</v>
      </c>
      <c r="L30" s="19">
        <v>0</v>
      </c>
      <c r="M30" s="19">
        <v>0</v>
      </c>
      <c r="N30" s="19">
        <v>1</v>
      </c>
      <c r="O30" s="19">
        <v>2</v>
      </c>
      <c r="P30" s="19">
        <v>1</v>
      </c>
      <c r="Q30" s="19">
        <v>1</v>
      </c>
      <c r="R30" s="19">
        <v>158702</v>
      </c>
      <c r="S30" s="19">
        <v>79902</v>
      </c>
      <c r="T30" s="65">
        <f t="shared" si="2"/>
        <v>4.9148718982747544E-2</v>
      </c>
      <c r="U30" s="65">
        <f t="shared" si="3"/>
        <v>9.7619583990388226E-2</v>
      </c>
      <c r="V30" s="65">
        <f t="shared" si="4"/>
        <v>9.7619583990388226E-2</v>
      </c>
      <c r="W30" s="51">
        <f t="shared" si="5"/>
        <v>2.564102564102564E-2</v>
      </c>
      <c r="X30" s="51">
        <f t="shared" si="1"/>
        <v>2.564102564102564E-2</v>
      </c>
      <c r="Y30" s="51">
        <f>'Órdenes y Medidas'!C33/'Denuncias-Renuncias'!G30</f>
        <v>0.16666666666666666</v>
      </c>
      <c r="Z30" s="51">
        <f>'Órdenes y Medidas'!C33/'Denuncias-Renuncias'!C30</f>
        <v>0.16666666666666666</v>
      </c>
    </row>
    <row r="31" spans="2:26" ht="20.100000000000001" customHeight="1" thickBot="1" x14ac:dyDescent="0.25">
      <c r="B31" s="4" t="s">
        <v>218</v>
      </c>
      <c r="C31" s="19">
        <v>175</v>
      </c>
      <c r="D31" s="19">
        <v>158</v>
      </c>
      <c r="E31" s="19">
        <v>17</v>
      </c>
      <c r="F31" s="19">
        <v>0</v>
      </c>
      <c r="G31" s="19">
        <v>178</v>
      </c>
      <c r="H31" s="19">
        <v>0</v>
      </c>
      <c r="I31" s="19">
        <v>0</v>
      </c>
      <c r="J31" s="19">
        <v>171</v>
      </c>
      <c r="K31" s="19">
        <v>1</v>
      </c>
      <c r="L31" s="19">
        <v>6</v>
      </c>
      <c r="M31" s="19">
        <v>0</v>
      </c>
      <c r="N31" s="19">
        <v>0</v>
      </c>
      <c r="O31" s="19">
        <v>5</v>
      </c>
      <c r="P31" s="19">
        <v>2</v>
      </c>
      <c r="Q31" s="19">
        <v>3</v>
      </c>
      <c r="R31" s="19">
        <v>328446</v>
      </c>
      <c r="S31" s="19">
        <v>169330</v>
      </c>
      <c r="T31" s="65">
        <f t="shared" si="2"/>
        <v>5.4194601243431187E-2</v>
      </c>
      <c r="U31" s="65">
        <f t="shared" si="3"/>
        <v>0.10512017953109314</v>
      </c>
      <c r="V31" s="65">
        <f t="shared" si="4"/>
        <v>0.10334849111202976</v>
      </c>
      <c r="W31" s="51">
        <f t="shared" si="5"/>
        <v>2.8089887640449437E-2</v>
      </c>
      <c r="X31" s="51">
        <f t="shared" si="1"/>
        <v>2.8571428571428571E-2</v>
      </c>
      <c r="Y31" s="51">
        <f>'Órdenes y Medidas'!C34/'Denuncias-Renuncias'!G31</f>
        <v>0.21910112359550563</v>
      </c>
      <c r="Z31" s="51">
        <f>'Órdenes y Medidas'!C34/'Denuncias-Renuncias'!C31</f>
        <v>0.22285714285714286</v>
      </c>
    </row>
    <row r="32" spans="2:26" ht="20.100000000000001" customHeight="1" thickBot="1" x14ac:dyDescent="0.25">
      <c r="B32" s="4" t="s">
        <v>219</v>
      </c>
      <c r="C32" s="19">
        <v>110</v>
      </c>
      <c r="D32" s="19">
        <v>53</v>
      </c>
      <c r="E32" s="19">
        <v>57</v>
      </c>
      <c r="F32" s="19">
        <v>0</v>
      </c>
      <c r="G32" s="19">
        <v>110</v>
      </c>
      <c r="H32" s="19">
        <v>0</v>
      </c>
      <c r="I32" s="19">
        <v>0</v>
      </c>
      <c r="J32" s="19">
        <v>93</v>
      </c>
      <c r="K32" s="19">
        <v>12</v>
      </c>
      <c r="L32" s="19">
        <v>5</v>
      </c>
      <c r="M32" s="19">
        <v>0</v>
      </c>
      <c r="N32" s="19">
        <v>0</v>
      </c>
      <c r="O32" s="19">
        <v>12</v>
      </c>
      <c r="P32" s="19">
        <v>1</v>
      </c>
      <c r="Q32" s="19">
        <v>11</v>
      </c>
      <c r="R32" s="19">
        <v>158251</v>
      </c>
      <c r="S32" s="19">
        <v>78834</v>
      </c>
      <c r="T32" s="65">
        <f t="shared" si="2"/>
        <v>6.9509829321773631E-2</v>
      </c>
      <c r="U32" s="65">
        <f t="shared" si="3"/>
        <v>0.13953370373189233</v>
      </c>
      <c r="V32" s="65">
        <f t="shared" si="4"/>
        <v>0.13953370373189233</v>
      </c>
      <c r="W32" s="51">
        <f t="shared" si="5"/>
        <v>0.10909090909090909</v>
      </c>
      <c r="X32" s="51">
        <f t="shared" si="1"/>
        <v>0.10909090909090909</v>
      </c>
      <c r="Y32" s="51">
        <f>'Órdenes y Medidas'!C35/'Denuncias-Renuncias'!G32</f>
        <v>0.3</v>
      </c>
      <c r="Z32" s="51">
        <f>'Órdenes y Medidas'!C35/'Denuncias-Renuncias'!C32</f>
        <v>0.3</v>
      </c>
    </row>
    <row r="33" spans="2:26" ht="20.100000000000001" customHeight="1" thickBot="1" x14ac:dyDescent="0.25">
      <c r="B33" s="4" t="s">
        <v>220</v>
      </c>
      <c r="C33" s="19">
        <v>39</v>
      </c>
      <c r="D33" s="19">
        <v>21</v>
      </c>
      <c r="E33" s="19">
        <v>18</v>
      </c>
      <c r="F33" s="19">
        <v>0</v>
      </c>
      <c r="G33" s="19">
        <v>39</v>
      </c>
      <c r="H33" s="19">
        <v>0</v>
      </c>
      <c r="I33" s="19">
        <v>0</v>
      </c>
      <c r="J33" s="19">
        <v>32</v>
      </c>
      <c r="K33" s="19">
        <v>0</v>
      </c>
      <c r="L33" s="19">
        <v>7</v>
      </c>
      <c r="M33" s="19">
        <v>0</v>
      </c>
      <c r="N33" s="19">
        <v>0</v>
      </c>
      <c r="O33" s="19">
        <v>3</v>
      </c>
      <c r="P33" s="19">
        <v>2</v>
      </c>
      <c r="Q33" s="19">
        <v>1</v>
      </c>
      <c r="R33" s="19">
        <v>90183</v>
      </c>
      <c r="S33" s="19">
        <v>44345</v>
      </c>
      <c r="T33" s="65">
        <f t="shared" si="2"/>
        <v>4.3245401017930209E-2</v>
      </c>
      <c r="U33" s="65">
        <f t="shared" si="3"/>
        <v>8.7946780922313672E-2</v>
      </c>
      <c r="V33" s="65">
        <f t="shared" si="4"/>
        <v>8.7946780922313672E-2</v>
      </c>
      <c r="W33" s="51">
        <f t="shared" si="5"/>
        <v>7.6923076923076927E-2</v>
      </c>
      <c r="X33" s="51">
        <f t="shared" si="1"/>
        <v>7.6923076923076927E-2</v>
      </c>
      <c r="Y33" s="51">
        <f>'Órdenes y Medidas'!C36/'Denuncias-Renuncias'!G33</f>
        <v>0.58974358974358976</v>
      </c>
      <c r="Z33" s="51">
        <f>'Órdenes y Medidas'!C36/'Denuncias-Renuncias'!C33</f>
        <v>0.58974358974358976</v>
      </c>
    </row>
    <row r="34" spans="2:26" ht="20.100000000000001" customHeight="1" thickBot="1" x14ac:dyDescent="0.25">
      <c r="B34" s="4" t="s">
        <v>221</v>
      </c>
      <c r="C34" s="19">
        <v>283</v>
      </c>
      <c r="D34" s="19">
        <v>223</v>
      </c>
      <c r="E34" s="19">
        <v>60</v>
      </c>
      <c r="F34" s="19">
        <v>0</v>
      </c>
      <c r="G34" s="19">
        <v>394</v>
      </c>
      <c r="H34" s="19">
        <v>0</v>
      </c>
      <c r="I34" s="19">
        <v>0</v>
      </c>
      <c r="J34" s="19">
        <v>349</v>
      </c>
      <c r="K34" s="19">
        <v>1</v>
      </c>
      <c r="L34" s="19">
        <v>44</v>
      </c>
      <c r="M34" s="19">
        <v>0</v>
      </c>
      <c r="N34" s="19">
        <v>0</v>
      </c>
      <c r="O34" s="19">
        <v>45</v>
      </c>
      <c r="P34" s="19">
        <v>15</v>
      </c>
      <c r="Q34" s="19">
        <v>30</v>
      </c>
      <c r="R34" s="19">
        <v>528644</v>
      </c>
      <c r="S34" s="19">
        <v>271261</v>
      </c>
      <c r="T34" s="65">
        <f t="shared" si="2"/>
        <v>7.4530307730722375E-2</v>
      </c>
      <c r="U34" s="65">
        <f t="shared" si="3"/>
        <v>0.14524756599732361</v>
      </c>
      <c r="V34" s="65">
        <f t="shared" si="4"/>
        <v>0.10432756643970198</v>
      </c>
      <c r="W34" s="51">
        <f t="shared" si="5"/>
        <v>0.11421319796954314</v>
      </c>
      <c r="X34" s="51">
        <f t="shared" si="1"/>
        <v>0.15901060070671377</v>
      </c>
      <c r="Y34" s="51">
        <f>'Órdenes y Medidas'!C37/'Denuncias-Renuncias'!G34</f>
        <v>0.34010152284263961</v>
      </c>
      <c r="Z34" s="51">
        <f>'Órdenes y Medidas'!C37/'Denuncias-Renuncias'!C34</f>
        <v>0.47349823321554768</v>
      </c>
    </row>
    <row r="35" spans="2:26" ht="20.100000000000001" customHeight="1" thickBot="1" x14ac:dyDescent="0.25">
      <c r="B35" s="4" t="s">
        <v>222</v>
      </c>
      <c r="C35" s="19">
        <v>84</v>
      </c>
      <c r="D35" s="19">
        <v>44</v>
      </c>
      <c r="E35" s="19">
        <v>40</v>
      </c>
      <c r="F35" s="19">
        <v>4</v>
      </c>
      <c r="G35" s="19">
        <v>88</v>
      </c>
      <c r="H35" s="19">
        <v>0</v>
      </c>
      <c r="I35" s="19">
        <v>0</v>
      </c>
      <c r="J35" s="19">
        <v>74</v>
      </c>
      <c r="K35" s="19">
        <v>3</v>
      </c>
      <c r="L35" s="19">
        <v>9</v>
      </c>
      <c r="M35" s="19">
        <v>0</v>
      </c>
      <c r="N35" s="19">
        <v>2</v>
      </c>
      <c r="O35" s="19">
        <v>4</v>
      </c>
      <c r="P35" s="19">
        <v>4</v>
      </c>
      <c r="Q35" s="19">
        <v>0</v>
      </c>
      <c r="R35" s="19">
        <v>165564</v>
      </c>
      <c r="S35" s="19">
        <v>83586</v>
      </c>
      <c r="T35" s="65">
        <f t="shared" si="2"/>
        <v>5.3151651325167304E-2</v>
      </c>
      <c r="U35" s="65">
        <f t="shared" si="3"/>
        <v>0.10528078864881678</v>
      </c>
      <c r="V35" s="65">
        <f t="shared" si="4"/>
        <v>0.10049529825568876</v>
      </c>
      <c r="W35" s="51">
        <f t="shared" si="5"/>
        <v>4.5454545454545456E-2</v>
      </c>
      <c r="X35" s="51">
        <f t="shared" si="1"/>
        <v>4.7619047619047616E-2</v>
      </c>
      <c r="Y35" s="51">
        <f>'Órdenes y Medidas'!C38/'Denuncias-Renuncias'!G35</f>
        <v>0.40909090909090912</v>
      </c>
      <c r="Z35" s="51">
        <f>'Órdenes y Medidas'!C38/'Denuncias-Renuncias'!C35</f>
        <v>0.42857142857142855</v>
      </c>
    </row>
    <row r="36" spans="2:26" ht="20.100000000000001" customHeight="1" thickBot="1" x14ac:dyDescent="0.25">
      <c r="B36" s="4" t="s">
        <v>223</v>
      </c>
      <c r="C36" s="19">
        <v>261</v>
      </c>
      <c r="D36" s="19">
        <v>184</v>
      </c>
      <c r="E36" s="19">
        <v>77</v>
      </c>
      <c r="F36" s="19">
        <v>0</v>
      </c>
      <c r="G36" s="19">
        <v>321</v>
      </c>
      <c r="H36" s="19">
        <v>0</v>
      </c>
      <c r="I36" s="19">
        <v>0</v>
      </c>
      <c r="J36" s="19">
        <v>234</v>
      </c>
      <c r="K36" s="19">
        <v>5</v>
      </c>
      <c r="L36" s="19">
        <v>50</v>
      </c>
      <c r="M36" s="19">
        <v>32</v>
      </c>
      <c r="N36" s="19">
        <v>0</v>
      </c>
      <c r="O36" s="19">
        <v>48</v>
      </c>
      <c r="P36" s="19">
        <v>31</v>
      </c>
      <c r="Q36" s="19">
        <v>17</v>
      </c>
      <c r="R36" s="19">
        <v>390751</v>
      </c>
      <c r="S36" s="19">
        <v>194633</v>
      </c>
      <c r="T36" s="65">
        <f t="shared" si="2"/>
        <v>8.2149501856681101E-2</v>
      </c>
      <c r="U36" s="65">
        <f t="shared" si="3"/>
        <v>0.16492578339747113</v>
      </c>
      <c r="V36" s="65">
        <f t="shared" si="4"/>
        <v>0.13409853416429895</v>
      </c>
      <c r="W36" s="51">
        <f t="shared" si="5"/>
        <v>0.14953271028037382</v>
      </c>
      <c r="X36" s="51">
        <f t="shared" si="1"/>
        <v>0.18390804597701149</v>
      </c>
      <c r="Y36" s="51">
        <f>'Órdenes y Medidas'!C39/'Denuncias-Renuncias'!G36</f>
        <v>0.26479750778816197</v>
      </c>
      <c r="Z36" s="51">
        <f>'Órdenes y Medidas'!C39/'Denuncias-Renuncias'!C36</f>
        <v>0.32567049808429116</v>
      </c>
    </row>
    <row r="37" spans="2:26" ht="20.100000000000001" customHeight="1" thickBot="1" x14ac:dyDescent="0.25">
      <c r="B37" s="4" t="s">
        <v>224</v>
      </c>
      <c r="C37" s="19">
        <v>479</v>
      </c>
      <c r="D37" s="19">
        <v>350</v>
      </c>
      <c r="E37" s="19">
        <v>129</v>
      </c>
      <c r="F37" s="19">
        <v>0</v>
      </c>
      <c r="G37" s="19">
        <v>596</v>
      </c>
      <c r="H37" s="19">
        <v>0</v>
      </c>
      <c r="I37" s="19">
        <v>0</v>
      </c>
      <c r="J37" s="19">
        <v>443</v>
      </c>
      <c r="K37" s="19">
        <v>2</v>
      </c>
      <c r="L37" s="19">
        <v>122</v>
      </c>
      <c r="M37" s="19">
        <v>29</v>
      </c>
      <c r="N37" s="19">
        <v>0</v>
      </c>
      <c r="O37" s="19">
        <v>19</v>
      </c>
      <c r="P37" s="19">
        <v>15</v>
      </c>
      <c r="Q37" s="19">
        <v>4</v>
      </c>
      <c r="R37" s="19">
        <v>494848</v>
      </c>
      <c r="S37" s="19">
        <v>249318</v>
      </c>
      <c r="T37" s="65">
        <f t="shared" si="2"/>
        <v>0.12044102431453699</v>
      </c>
      <c r="U37" s="65">
        <f t="shared" si="3"/>
        <v>0.23905213422215804</v>
      </c>
      <c r="V37" s="65">
        <f t="shared" si="4"/>
        <v>0.19212411458458675</v>
      </c>
      <c r="W37" s="51">
        <f t="shared" si="5"/>
        <v>3.1879194630872486E-2</v>
      </c>
      <c r="X37" s="51">
        <f t="shared" si="1"/>
        <v>3.9665970772442591E-2</v>
      </c>
      <c r="Y37" s="51">
        <f>'Órdenes y Medidas'!C40/'Denuncias-Renuncias'!G37</f>
        <v>0.20973154362416108</v>
      </c>
      <c r="Z37" s="51">
        <f>'Órdenes y Medidas'!C40/'Denuncias-Renuncias'!C37</f>
        <v>0.26096033402922758</v>
      </c>
    </row>
    <row r="38" spans="2:26" ht="20.100000000000001" customHeight="1" thickBot="1" x14ac:dyDescent="0.25">
      <c r="B38" s="4" t="s">
        <v>225</v>
      </c>
      <c r="C38" s="19">
        <v>155</v>
      </c>
      <c r="D38" s="19">
        <v>52</v>
      </c>
      <c r="E38" s="19">
        <v>103</v>
      </c>
      <c r="F38" s="19">
        <v>1</v>
      </c>
      <c r="G38" s="19">
        <v>185</v>
      </c>
      <c r="H38" s="19">
        <v>15</v>
      </c>
      <c r="I38" s="19">
        <v>0</v>
      </c>
      <c r="J38" s="19">
        <v>139</v>
      </c>
      <c r="K38" s="19">
        <v>0</v>
      </c>
      <c r="L38" s="19">
        <v>15</v>
      </c>
      <c r="M38" s="19">
        <v>11</v>
      </c>
      <c r="N38" s="19">
        <v>5</v>
      </c>
      <c r="O38" s="19">
        <v>6</v>
      </c>
      <c r="P38" s="19">
        <v>2</v>
      </c>
      <c r="Q38" s="19">
        <v>4</v>
      </c>
      <c r="R38" s="19">
        <v>199859</v>
      </c>
      <c r="S38" s="19">
        <v>98884</v>
      </c>
      <c r="T38" s="65">
        <f t="shared" si="2"/>
        <v>9.2565258507247603E-2</v>
      </c>
      <c r="U38" s="65">
        <f t="shared" si="3"/>
        <v>0.18708790097487965</v>
      </c>
      <c r="V38" s="65">
        <f t="shared" si="4"/>
        <v>0.15674932243841269</v>
      </c>
      <c r="W38" s="51">
        <f t="shared" si="5"/>
        <v>3.2432432432432434E-2</v>
      </c>
      <c r="X38" s="51">
        <f t="shared" si="1"/>
        <v>3.870967741935484E-2</v>
      </c>
      <c r="Y38" s="51">
        <f>'Órdenes y Medidas'!C41/'Denuncias-Renuncias'!G38</f>
        <v>0.30270270270270272</v>
      </c>
      <c r="Z38" s="51">
        <f>'Órdenes y Medidas'!C41/'Denuncias-Renuncias'!C38</f>
        <v>0.36129032258064514</v>
      </c>
    </row>
    <row r="39" spans="2:26" ht="20.100000000000001" customHeight="1" thickBot="1" x14ac:dyDescent="0.25">
      <c r="B39" s="4" t="s">
        <v>226</v>
      </c>
      <c r="C39" s="19">
        <v>270</v>
      </c>
      <c r="D39" s="19">
        <v>172</v>
      </c>
      <c r="E39" s="19">
        <v>98</v>
      </c>
      <c r="F39" s="19">
        <v>0</v>
      </c>
      <c r="G39" s="19">
        <v>307</v>
      </c>
      <c r="H39" s="19">
        <v>5</v>
      </c>
      <c r="I39" s="19">
        <v>0</v>
      </c>
      <c r="J39" s="19">
        <v>289</v>
      </c>
      <c r="K39" s="19">
        <v>0</v>
      </c>
      <c r="L39" s="19">
        <v>2</v>
      </c>
      <c r="M39" s="19">
        <v>11</v>
      </c>
      <c r="N39" s="19">
        <v>0</v>
      </c>
      <c r="O39" s="19">
        <v>7</v>
      </c>
      <c r="P39" s="19">
        <v>2</v>
      </c>
      <c r="Q39" s="19">
        <v>5</v>
      </c>
      <c r="R39" s="19">
        <v>285839</v>
      </c>
      <c r="S39" s="19">
        <v>140555</v>
      </c>
      <c r="T39" s="65">
        <f t="shared" si="2"/>
        <v>0.10740311853875784</v>
      </c>
      <c r="U39" s="65">
        <f t="shared" si="3"/>
        <v>0.21841983565152431</v>
      </c>
      <c r="V39" s="65">
        <f t="shared" si="4"/>
        <v>0.19209562093130803</v>
      </c>
      <c r="W39" s="51">
        <f t="shared" si="5"/>
        <v>2.2801302931596091E-2</v>
      </c>
      <c r="X39" s="51">
        <f t="shared" si="1"/>
        <v>2.5925925925925925E-2</v>
      </c>
      <c r="Y39" s="51">
        <f>'Órdenes y Medidas'!C42/'Denuncias-Renuncias'!G39</f>
        <v>0.16612377850162866</v>
      </c>
      <c r="Z39" s="51">
        <f>'Órdenes y Medidas'!C42/'Denuncias-Renuncias'!C39</f>
        <v>0.18888888888888888</v>
      </c>
    </row>
    <row r="40" spans="2:26" ht="20.100000000000001" customHeight="1" thickBot="1" x14ac:dyDescent="0.25">
      <c r="B40" s="4" t="s">
        <v>227</v>
      </c>
      <c r="C40" s="19">
        <v>606</v>
      </c>
      <c r="D40" s="19">
        <v>349</v>
      </c>
      <c r="E40" s="19">
        <v>257</v>
      </c>
      <c r="F40" s="19">
        <v>1</v>
      </c>
      <c r="G40" s="19">
        <v>710</v>
      </c>
      <c r="H40" s="19">
        <v>0</v>
      </c>
      <c r="I40" s="19">
        <v>9</v>
      </c>
      <c r="J40" s="19">
        <v>500</v>
      </c>
      <c r="K40" s="19">
        <v>0</v>
      </c>
      <c r="L40" s="19">
        <v>64</v>
      </c>
      <c r="M40" s="19">
        <v>47</v>
      </c>
      <c r="N40" s="19">
        <v>90</v>
      </c>
      <c r="O40" s="19">
        <v>76</v>
      </c>
      <c r="P40" s="19">
        <v>41</v>
      </c>
      <c r="Q40" s="19">
        <v>35</v>
      </c>
      <c r="R40" s="19">
        <v>755081</v>
      </c>
      <c r="S40" s="19">
        <v>375488</v>
      </c>
      <c r="T40" s="65">
        <f t="shared" si="2"/>
        <v>9.4029647150438156E-2</v>
      </c>
      <c r="U40" s="65">
        <f t="shared" si="3"/>
        <v>0.18908726776887677</v>
      </c>
      <c r="V40" s="65">
        <f t="shared" si="4"/>
        <v>0.16138997784216808</v>
      </c>
      <c r="W40" s="51">
        <f t="shared" si="5"/>
        <v>0.10704225352112676</v>
      </c>
      <c r="X40" s="51">
        <f t="shared" si="1"/>
        <v>0.1254125412541254</v>
      </c>
      <c r="Y40" s="51">
        <f>'Órdenes y Medidas'!C43/'Denuncias-Renuncias'!G40</f>
        <v>0.16619718309859155</v>
      </c>
      <c r="Z40" s="51">
        <f>'Órdenes y Medidas'!C43/'Denuncias-Renuncias'!C40</f>
        <v>0.19471947194719472</v>
      </c>
    </row>
    <row r="41" spans="2:26" ht="20.100000000000001" customHeight="1" thickBot="1" x14ac:dyDescent="0.25">
      <c r="B41" s="4" t="s">
        <v>228</v>
      </c>
      <c r="C41" s="19">
        <v>4526</v>
      </c>
      <c r="D41" s="19">
        <v>2473</v>
      </c>
      <c r="E41" s="19">
        <v>2053</v>
      </c>
      <c r="F41" s="19">
        <v>7</v>
      </c>
      <c r="G41" s="19">
        <v>4715</v>
      </c>
      <c r="H41" s="19">
        <v>35</v>
      </c>
      <c r="I41" s="19">
        <v>43</v>
      </c>
      <c r="J41" s="19">
        <v>3664</v>
      </c>
      <c r="K41" s="19">
        <v>69</v>
      </c>
      <c r="L41" s="19">
        <v>564</v>
      </c>
      <c r="M41" s="19">
        <v>320</v>
      </c>
      <c r="N41" s="19">
        <v>20</v>
      </c>
      <c r="O41" s="19">
        <v>444</v>
      </c>
      <c r="P41" s="19">
        <v>244</v>
      </c>
      <c r="Q41" s="19">
        <v>200</v>
      </c>
      <c r="R41" s="19">
        <v>5959941</v>
      </c>
      <c r="S41" s="19">
        <v>3043277</v>
      </c>
      <c r="T41" s="65">
        <f t="shared" si="2"/>
        <v>7.9111521406000501E-2</v>
      </c>
      <c r="U41" s="65">
        <f t="shared" si="3"/>
        <v>0.15493167398169802</v>
      </c>
      <c r="V41" s="65">
        <f t="shared" si="4"/>
        <v>0.14872126329611141</v>
      </c>
      <c r="W41" s="51">
        <f t="shared" si="5"/>
        <v>9.4167550371155886E-2</v>
      </c>
      <c r="X41" s="51">
        <f t="shared" si="1"/>
        <v>9.8099867432611579E-2</v>
      </c>
      <c r="Y41" s="51">
        <f>'Órdenes y Medidas'!C44/'Denuncias-Renuncias'!G41</f>
        <v>0.17221633085896076</v>
      </c>
      <c r="Z41" s="51">
        <f>'Órdenes y Medidas'!C44/'Denuncias-Renuncias'!C41</f>
        <v>0.17940786566504641</v>
      </c>
    </row>
    <row r="42" spans="2:26" ht="20.100000000000001" customHeight="1" thickBot="1" x14ac:dyDescent="0.25">
      <c r="B42" s="4" t="s">
        <v>229</v>
      </c>
      <c r="C42" s="19">
        <v>690</v>
      </c>
      <c r="D42" s="19">
        <v>365</v>
      </c>
      <c r="E42" s="19">
        <v>325</v>
      </c>
      <c r="F42" s="19">
        <v>2</v>
      </c>
      <c r="G42" s="19">
        <v>770</v>
      </c>
      <c r="H42" s="19">
        <v>1</v>
      </c>
      <c r="I42" s="19">
        <v>0</v>
      </c>
      <c r="J42" s="19">
        <v>640</v>
      </c>
      <c r="K42" s="19">
        <v>8</v>
      </c>
      <c r="L42" s="19">
        <v>93</v>
      </c>
      <c r="M42" s="19">
        <v>28</v>
      </c>
      <c r="N42" s="19">
        <v>0</v>
      </c>
      <c r="O42" s="19">
        <v>95</v>
      </c>
      <c r="P42" s="19">
        <v>55</v>
      </c>
      <c r="Q42" s="19">
        <v>40</v>
      </c>
      <c r="R42" s="19">
        <v>830429</v>
      </c>
      <c r="S42" s="19">
        <v>414049</v>
      </c>
      <c r="T42" s="65">
        <f t="shared" si="2"/>
        <v>9.2723158752885559E-2</v>
      </c>
      <c r="U42" s="65">
        <f t="shared" si="3"/>
        <v>0.18596832742018457</v>
      </c>
      <c r="V42" s="65">
        <f t="shared" si="4"/>
        <v>0.16664694275315242</v>
      </c>
      <c r="W42" s="51">
        <f t="shared" si="5"/>
        <v>0.12337662337662338</v>
      </c>
      <c r="X42" s="51">
        <f t="shared" si="1"/>
        <v>0.13768115942028986</v>
      </c>
      <c r="Y42" s="51">
        <f>'Órdenes y Medidas'!C45/'Denuncias-Renuncias'!G42</f>
        <v>0.15844155844155844</v>
      </c>
      <c r="Z42" s="51">
        <f>'Órdenes y Medidas'!C45/'Denuncias-Renuncias'!C42</f>
        <v>0.17681159420289855</v>
      </c>
    </row>
    <row r="43" spans="2:26" ht="20.100000000000001" customHeight="1" thickBot="1" x14ac:dyDescent="0.25">
      <c r="B43" s="4" t="s">
        <v>230</v>
      </c>
      <c r="C43" s="19">
        <v>420</v>
      </c>
      <c r="D43" s="19">
        <v>203</v>
      </c>
      <c r="E43" s="19">
        <v>217</v>
      </c>
      <c r="F43" s="19">
        <v>0</v>
      </c>
      <c r="G43" s="19">
        <v>447</v>
      </c>
      <c r="H43" s="19">
        <v>0</v>
      </c>
      <c r="I43" s="19">
        <v>0</v>
      </c>
      <c r="J43" s="19">
        <v>390</v>
      </c>
      <c r="K43" s="19">
        <v>0</v>
      </c>
      <c r="L43" s="19">
        <v>30</v>
      </c>
      <c r="M43" s="19">
        <v>0</v>
      </c>
      <c r="N43" s="19">
        <v>27</v>
      </c>
      <c r="O43" s="19">
        <v>28</v>
      </c>
      <c r="P43" s="19">
        <v>17</v>
      </c>
      <c r="Q43" s="19">
        <v>11</v>
      </c>
      <c r="R43" s="19">
        <v>458226</v>
      </c>
      <c r="S43" s="19">
        <v>222780</v>
      </c>
      <c r="T43" s="65">
        <f t="shared" si="2"/>
        <v>9.7550117191080393E-2</v>
      </c>
      <c r="U43" s="65">
        <f t="shared" si="3"/>
        <v>0.20064637759224349</v>
      </c>
      <c r="V43" s="65">
        <f t="shared" si="4"/>
        <v>0.18852679773767841</v>
      </c>
      <c r="W43" s="51">
        <f t="shared" si="5"/>
        <v>6.2639821029082776E-2</v>
      </c>
      <c r="X43" s="51">
        <f t="shared" ref="X43:X61" si="6">O43/C43</f>
        <v>6.6666666666666666E-2</v>
      </c>
      <c r="Y43" s="51">
        <f>'Órdenes y Medidas'!C46/'Denuncias-Renuncias'!G43</f>
        <v>0.12304250559284116</v>
      </c>
      <c r="Z43" s="51">
        <f>'Órdenes y Medidas'!C46/'Denuncias-Renuncias'!C43</f>
        <v>0.13095238095238096</v>
      </c>
    </row>
    <row r="44" spans="2:26" ht="20.100000000000001" customHeight="1" thickBot="1" x14ac:dyDescent="0.25">
      <c r="B44" s="4" t="s">
        <v>231</v>
      </c>
      <c r="C44" s="19">
        <v>785</v>
      </c>
      <c r="D44" s="19">
        <v>478</v>
      </c>
      <c r="E44" s="19">
        <v>307</v>
      </c>
      <c r="F44" s="19">
        <v>2</v>
      </c>
      <c r="G44" s="19">
        <v>785</v>
      </c>
      <c r="H44" s="19">
        <v>0</v>
      </c>
      <c r="I44" s="19">
        <v>0</v>
      </c>
      <c r="J44" s="19">
        <v>775</v>
      </c>
      <c r="K44" s="19">
        <v>2</v>
      </c>
      <c r="L44" s="19">
        <v>5</v>
      </c>
      <c r="M44" s="19">
        <v>3</v>
      </c>
      <c r="N44" s="19">
        <v>0</v>
      </c>
      <c r="O44" s="19">
        <v>60</v>
      </c>
      <c r="P44" s="19">
        <v>38</v>
      </c>
      <c r="Q44" s="19">
        <v>22</v>
      </c>
      <c r="R44" s="19">
        <v>875530</v>
      </c>
      <c r="S44" s="19">
        <v>437186</v>
      </c>
      <c r="T44" s="65">
        <f t="shared" si="2"/>
        <v>8.9659977385126724E-2</v>
      </c>
      <c r="U44" s="65">
        <f t="shared" si="3"/>
        <v>0.17955744237006674</v>
      </c>
      <c r="V44" s="65">
        <f t="shared" si="4"/>
        <v>0.17955744237006674</v>
      </c>
      <c r="W44" s="51">
        <f t="shared" si="5"/>
        <v>7.6433121019108277E-2</v>
      </c>
      <c r="X44" s="51">
        <f t="shared" si="6"/>
        <v>7.6433121019108277E-2</v>
      </c>
      <c r="Y44" s="51">
        <f>'Órdenes y Medidas'!C47/'Denuncias-Renuncias'!G44</f>
        <v>0.26878980891719745</v>
      </c>
      <c r="Z44" s="51">
        <f>'Órdenes y Medidas'!C47/'Denuncias-Renuncias'!C44</f>
        <v>0.26878980891719745</v>
      </c>
    </row>
    <row r="45" spans="2:26" ht="20.100000000000001" customHeight="1" thickBot="1" x14ac:dyDescent="0.25">
      <c r="B45" s="4" t="s">
        <v>232</v>
      </c>
      <c r="C45" s="19">
        <v>2358</v>
      </c>
      <c r="D45" s="19">
        <v>1229</v>
      </c>
      <c r="E45" s="19">
        <v>1129</v>
      </c>
      <c r="F45" s="19">
        <v>0</v>
      </c>
      <c r="G45" s="19">
        <v>2581</v>
      </c>
      <c r="H45" s="19">
        <v>33</v>
      </c>
      <c r="I45" s="19">
        <v>0</v>
      </c>
      <c r="J45" s="19">
        <v>1930</v>
      </c>
      <c r="K45" s="19">
        <v>26</v>
      </c>
      <c r="L45" s="19">
        <v>360</v>
      </c>
      <c r="M45" s="19">
        <v>221</v>
      </c>
      <c r="N45" s="19">
        <v>11</v>
      </c>
      <c r="O45" s="19">
        <v>376</v>
      </c>
      <c r="P45" s="19">
        <v>171</v>
      </c>
      <c r="Q45" s="19">
        <v>205</v>
      </c>
      <c r="R45" s="19">
        <v>2033566</v>
      </c>
      <c r="S45" s="19">
        <v>1027892</v>
      </c>
      <c r="T45" s="65">
        <f t="shared" si="2"/>
        <v>0.1269199032635282</v>
      </c>
      <c r="U45" s="65">
        <f t="shared" si="3"/>
        <v>0.25109641868990129</v>
      </c>
      <c r="V45" s="65">
        <f t="shared" si="4"/>
        <v>0.22940153245671727</v>
      </c>
      <c r="W45" s="51">
        <f t="shared" si="5"/>
        <v>0.14567996900426192</v>
      </c>
      <c r="X45" s="51">
        <f t="shared" si="6"/>
        <v>0.15945716709075489</v>
      </c>
      <c r="Y45" s="51">
        <f>'Órdenes y Medidas'!C48/'Denuncias-Renuncias'!G45</f>
        <v>0.15924060441689267</v>
      </c>
      <c r="Z45" s="51">
        <f>'Órdenes y Medidas'!C48/'Denuncias-Renuncias'!C45</f>
        <v>0.17430025445292621</v>
      </c>
    </row>
    <row r="46" spans="2:26" ht="20.100000000000001" customHeight="1" thickBot="1" x14ac:dyDescent="0.25">
      <c r="B46" s="4" t="s">
        <v>233</v>
      </c>
      <c r="C46" s="19">
        <v>704</v>
      </c>
      <c r="D46" s="19">
        <v>436</v>
      </c>
      <c r="E46" s="19">
        <v>268</v>
      </c>
      <c r="F46" s="19">
        <v>0</v>
      </c>
      <c r="G46" s="19">
        <v>745</v>
      </c>
      <c r="H46" s="19">
        <v>0</v>
      </c>
      <c r="I46" s="19">
        <v>0</v>
      </c>
      <c r="J46" s="19">
        <v>539</v>
      </c>
      <c r="K46" s="19">
        <v>16</v>
      </c>
      <c r="L46" s="19">
        <v>103</v>
      </c>
      <c r="M46" s="19">
        <v>0</v>
      </c>
      <c r="N46" s="19">
        <v>87</v>
      </c>
      <c r="O46" s="19">
        <v>79</v>
      </c>
      <c r="P46" s="19">
        <v>46</v>
      </c>
      <c r="Q46" s="19">
        <v>33</v>
      </c>
      <c r="R46" s="19">
        <v>627620</v>
      </c>
      <c r="S46" s="19">
        <v>315529</v>
      </c>
      <c r="T46" s="65">
        <f t="shared" si="2"/>
        <v>0.1187023995411236</v>
      </c>
      <c r="U46" s="65">
        <f t="shared" si="3"/>
        <v>0.23611141923563284</v>
      </c>
      <c r="V46" s="65">
        <f t="shared" si="4"/>
        <v>0.22311736797568527</v>
      </c>
      <c r="W46" s="51">
        <f t="shared" si="5"/>
        <v>0.10604026845637583</v>
      </c>
      <c r="X46" s="51">
        <f t="shared" si="6"/>
        <v>0.11221590909090909</v>
      </c>
      <c r="Y46" s="51">
        <f>'Órdenes y Medidas'!C49/'Denuncias-Renuncias'!G46</f>
        <v>0.1919463087248322</v>
      </c>
      <c r="Z46" s="51">
        <f>'Órdenes y Medidas'!C49/'Denuncias-Renuncias'!C46</f>
        <v>0.203125</v>
      </c>
    </row>
    <row r="47" spans="2:26" ht="20.100000000000001" customHeight="1" thickBot="1" x14ac:dyDescent="0.25">
      <c r="B47" s="4" t="s">
        <v>234</v>
      </c>
      <c r="C47" s="19">
        <v>2917</v>
      </c>
      <c r="D47" s="19">
        <v>1695</v>
      </c>
      <c r="E47" s="19">
        <v>1222</v>
      </c>
      <c r="F47" s="19">
        <v>5</v>
      </c>
      <c r="G47" s="19">
        <v>3438</v>
      </c>
      <c r="H47" s="19">
        <v>16</v>
      </c>
      <c r="I47" s="19">
        <v>3</v>
      </c>
      <c r="J47" s="19">
        <v>2074</v>
      </c>
      <c r="K47" s="19">
        <v>52</v>
      </c>
      <c r="L47" s="19">
        <v>650</v>
      </c>
      <c r="M47" s="19">
        <v>481</v>
      </c>
      <c r="N47" s="19">
        <v>162</v>
      </c>
      <c r="O47" s="19">
        <v>330</v>
      </c>
      <c r="P47" s="19">
        <v>186</v>
      </c>
      <c r="Q47" s="19">
        <v>144</v>
      </c>
      <c r="R47" s="19">
        <v>2763996</v>
      </c>
      <c r="S47" s="19">
        <v>1411204</v>
      </c>
      <c r="T47" s="65">
        <f t="shared" si="2"/>
        <v>0.124385129356193</v>
      </c>
      <c r="U47" s="65">
        <f t="shared" si="3"/>
        <v>0.24362175844172776</v>
      </c>
      <c r="V47" s="65">
        <f t="shared" si="4"/>
        <v>0.2067029288465736</v>
      </c>
      <c r="W47" s="51">
        <f t="shared" si="5"/>
        <v>9.5986038394415357E-2</v>
      </c>
      <c r="X47" s="51">
        <f t="shared" si="6"/>
        <v>0.11312992800822763</v>
      </c>
      <c r="Y47" s="51">
        <f>'Órdenes y Medidas'!C50/'Denuncias-Renuncias'!G47</f>
        <v>0.17568353694008143</v>
      </c>
      <c r="Z47" s="51">
        <f>'Órdenes y Medidas'!C50/'Denuncias-Renuncias'!C47</f>
        <v>0.2070620500514227</v>
      </c>
    </row>
    <row r="48" spans="2:26" ht="20.100000000000001" customHeight="1" thickBot="1" x14ac:dyDescent="0.25">
      <c r="B48" s="4" t="s">
        <v>235</v>
      </c>
      <c r="C48" s="19">
        <v>445</v>
      </c>
      <c r="D48" s="19">
        <v>373</v>
      </c>
      <c r="E48" s="19">
        <v>72</v>
      </c>
      <c r="F48" s="19">
        <v>0</v>
      </c>
      <c r="G48" s="19">
        <v>522</v>
      </c>
      <c r="H48" s="19">
        <v>11</v>
      </c>
      <c r="I48" s="19">
        <v>0</v>
      </c>
      <c r="J48" s="19">
        <v>443</v>
      </c>
      <c r="K48" s="19">
        <v>6</v>
      </c>
      <c r="L48" s="19">
        <v>43</v>
      </c>
      <c r="M48" s="19">
        <v>12</v>
      </c>
      <c r="N48" s="19">
        <v>7</v>
      </c>
      <c r="O48" s="19">
        <v>24</v>
      </c>
      <c r="P48" s="19">
        <v>22</v>
      </c>
      <c r="Q48" s="19">
        <v>2</v>
      </c>
      <c r="R48" s="19">
        <v>665155</v>
      </c>
      <c r="S48" s="19">
        <v>336979</v>
      </c>
      <c r="T48" s="65">
        <f t="shared" si="2"/>
        <v>7.8477948748787871E-2</v>
      </c>
      <c r="U48" s="65">
        <f t="shared" si="3"/>
        <v>0.1549057953166221</v>
      </c>
      <c r="V48" s="65">
        <f t="shared" si="4"/>
        <v>0.13205570673543457</v>
      </c>
      <c r="W48" s="51">
        <f t="shared" si="5"/>
        <v>4.5977011494252873E-2</v>
      </c>
      <c r="X48" s="51">
        <f t="shared" si="6"/>
        <v>5.3932584269662923E-2</v>
      </c>
      <c r="Y48" s="51">
        <f>'Órdenes y Medidas'!C51/'Denuncias-Renuncias'!G48</f>
        <v>0.24521072796934865</v>
      </c>
      <c r="Z48" s="51">
        <f>'Órdenes y Medidas'!C51/'Denuncias-Renuncias'!C48</f>
        <v>0.28764044943820227</v>
      </c>
    </row>
    <row r="49" spans="2:26" ht="20.100000000000001" customHeight="1" thickBot="1" x14ac:dyDescent="0.25">
      <c r="B49" s="4" t="s">
        <v>236</v>
      </c>
      <c r="C49" s="19">
        <v>390</v>
      </c>
      <c r="D49" s="19">
        <v>375</v>
      </c>
      <c r="E49" s="19">
        <v>15</v>
      </c>
      <c r="F49" s="19">
        <v>0</v>
      </c>
      <c r="G49" s="19">
        <v>390</v>
      </c>
      <c r="H49" s="19">
        <v>0</v>
      </c>
      <c r="I49" s="19">
        <v>0</v>
      </c>
      <c r="J49" s="19">
        <v>253</v>
      </c>
      <c r="K49" s="19">
        <v>7</v>
      </c>
      <c r="L49" s="19">
        <v>120</v>
      </c>
      <c r="M49" s="19">
        <v>10</v>
      </c>
      <c r="N49" s="19">
        <v>0</v>
      </c>
      <c r="O49" s="19">
        <v>10</v>
      </c>
      <c r="P49" s="19">
        <v>7</v>
      </c>
      <c r="Q49" s="19">
        <v>3</v>
      </c>
      <c r="R49" s="19">
        <v>388190</v>
      </c>
      <c r="S49" s="19">
        <v>195934</v>
      </c>
      <c r="T49" s="65">
        <f t="shared" si="2"/>
        <v>0.10046626651897268</v>
      </c>
      <c r="U49" s="65">
        <f t="shared" si="3"/>
        <v>0.19904661773862625</v>
      </c>
      <c r="V49" s="65">
        <f t="shared" si="4"/>
        <v>0.19904661773862625</v>
      </c>
      <c r="W49" s="51">
        <f t="shared" si="5"/>
        <v>2.564102564102564E-2</v>
      </c>
      <c r="X49" s="51">
        <f t="shared" si="6"/>
        <v>2.564102564102564E-2</v>
      </c>
      <c r="Y49" s="51">
        <f>'Órdenes y Medidas'!C52/'Denuncias-Renuncias'!G49</f>
        <v>0.16153846153846155</v>
      </c>
      <c r="Z49" s="51">
        <f>'Órdenes y Medidas'!C52/'Denuncias-Renuncias'!C49</f>
        <v>0.16153846153846155</v>
      </c>
    </row>
    <row r="50" spans="2:26" ht="20.100000000000001" customHeight="1" thickBot="1" x14ac:dyDescent="0.25">
      <c r="B50" s="4" t="s">
        <v>237</v>
      </c>
      <c r="C50" s="19">
        <v>663</v>
      </c>
      <c r="D50" s="19">
        <v>441</v>
      </c>
      <c r="E50" s="19">
        <v>222</v>
      </c>
      <c r="F50" s="19">
        <v>0</v>
      </c>
      <c r="G50" s="19">
        <v>933</v>
      </c>
      <c r="H50" s="19">
        <v>0</v>
      </c>
      <c r="I50" s="19">
        <v>0</v>
      </c>
      <c r="J50" s="19">
        <v>791</v>
      </c>
      <c r="K50" s="19">
        <v>14</v>
      </c>
      <c r="L50" s="19">
        <v>108</v>
      </c>
      <c r="M50" s="19">
        <v>18</v>
      </c>
      <c r="N50" s="19">
        <v>2</v>
      </c>
      <c r="O50" s="19">
        <v>41</v>
      </c>
      <c r="P50" s="19">
        <v>31</v>
      </c>
      <c r="Q50" s="19">
        <v>10</v>
      </c>
      <c r="R50" s="19">
        <v>1135623</v>
      </c>
      <c r="S50" s="19">
        <v>590988</v>
      </c>
      <c r="T50" s="65">
        <f t="shared" si="2"/>
        <v>8.2157547002834563E-2</v>
      </c>
      <c r="U50" s="65">
        <f t="shared" si="3"/>
        <v>0.15787122581169161</v>
      </c>
      <c r="V50" s="65">
        <f t="shared" si="4"/>
        <v>0.11218501898515706</v>
      </c>
      <c r="W50" s="51">
        <f t="shared" si="5"/>
        <v>4.3944265809217578E-2</v>
      </c>
      <c r="X50" s="51">
        <f t="shared" si="6"/>
        <v>6.1840120663650078E-2</v>
      </c>
      <c r="Y50" s="51">
        <f>'Órdenes y Medidas'!C53/'Denuncias-Renuncias'!G50</f>
        <v>0.15326902465166131</v>
      </c>
      <c r="Z50" s="51">
        <f>'Órdenes y Medidas'!C53/'Denuncias-Renuncias'!C50</f>
        <v>0.21568627450980393</v>
      </c>
    </row>
    <row r="51" spans="2:26" ht="20.100000000000001" customHeight="1" thickBot="1" x14ac:dyDescent="0.25">
      <c r="B51" s="4" t="s">
        <v>238</v>
      </c>
      <c r="C51" s="19">
        <v>196</v>
      </c>
      <c r="D51" s="19">
        <v>100</v>
      </c>
      <c r="E51" s="19">
        <v>96</v>
      </c>
      <c r="F51" s="19">
        <v>0</v>
      </c>
      <c r="G51" s="19">
        <v>246</v>
      </c>
      <c r="H51" s="19">
        <v>9</v>
      </c>
      <c r="I51" s="19">
        <v>0</v>
      </c>
      <c r="J51" s="19">
        <v>172</v>
      </c>
      <c r="K51" s="19">
        <v>16</v>
      </c>
      <c r="L51" s="19">
        <v>26</v>
      </c>
      <c r="M51" s="19">
        <v>14</v>
      </c>
      <c r="N51" s="19">
        <v>9</v>
      </c>
      <c r="O51" s="19">
        <v>25</v>
      </c>
      <c r="P51" s="19">
        <v>12</v>
      </c>
      <c r="Q51" s="19">
        <v>13</v>
      </c>
      <c r="R51" s="19">
        <v>326022</v>
      </c>
      <c r="S51" s="19">
        <v>167802</v>
      </c>
      <c r="T51" s="65">
        <f t="shared" si="2"/>
        <v>7.5455030642103904E-2</v>
      </c>
      <c r="U51" s="65">
        <f t="shared" si="3"/>
        <v>0.14660135159294882</v>
      </c>
      <c r="V51" s="65">
        <f t="shared" si="4"/>
        <v>0.11680432891145516</v>
      </c>
      <c r="W51" s="51">
        <f t="shared" si="5"/>
        <v>0.1016260162601626</v>
      </c>
      <c r="X51" s="51">
        <f t="shared" si="6"/>
        <v>0.12755102040816327</v>
      </c>
      <c r="Y51" s="51">
        <f>'Órdenes y Medidas'!C54/'Denuncias-Renuncias'!G51</f>
        <v>0.1991869918699187</v>
      </c>
      <c r="Z51" s="51">
        <f>'Órdenes y Medidas'!C54/'Denuncias-Renuncias'!C51</f>
        <v>0.25</v>
      </c>
    </row>
    <row r="52" spans="2:26" ht="20.100000000000001" customHeight="1" thickBot="1" x14ac:dyDescent="0.25">
      <c r="B52" s="4" t="s">
        <v>239</v>
      </c>
      <c r="C52" s="19">
        <v>165</v>
      </c>
      <c r="D52" s="19">
        <v>106</v>
      </c>
      <c r="E52" s="19">
        <v>59</v>
      </c>
      <c r="F52" s="19">
        <v>0</v>
      </c>
      <c r="G52" s="19">
        <v>229</v>
      </c>
      <c r="H52" s="19">
        <v>0</v>
      </c>
      <c r="I52" s="19">
        <v>0</v>
      </c>
      <c r="J52" s="19">
        <v>153</v>
      </c>
      <c r="K52" s="19">
        <v>1</v>
      </c>
      <c r="L52" s="19">
        <v>67</v>
      </c>
      <c r="M52" s="19">
        <v>5</v>
      </c>
      <c r="N52" s="19">
        <v>3</v>
      </c>
      <c r="O52" s="19">
        <v>14</v>
      </c>
      <c r="P52" s="19">
        <v>8</v>
      </c>
      <c r="Q52" s="19">
        <v>6</v>
      </c>
      <c r="R52" s="19">
        <v>305278</v>
      </c>
      <c r="S52" s="19">
        <v>158632</v>
      </c>
      <c r="T52" s="65">
        <f t="shared" si="2"/>
        <v>7.501359416662845E-2</v>
      </c>
      <c r="U52" s="65">
        <f t="shared" si="3"/>
        <v>0.14435927177366484</v>
      </c>
      <c r="V52" s="65">
        <f t="shared" si="4"/>
        <v>0.10401432245700742</v>
      </c>
      <c r="W52" s="51">
        <f t="shared" si="5"/>
        <v>6.1135371179039298E-2</v>
      </c>
      <c r="X52" s="51">
        <f t="shared" si="6"/>
        <v>8.4848484848484854E-2</v>
      </c>
      <c r="Y52" s="51">
        <f>'Órdenes y Medidas'!C55/'Denuncias-Renuncias'!G52</f>
        <v>0.20524017467248909</v>
      </c>
      <c r="Z52" s="51">
        <f>'Órdenes y Medidas'!C55/'Denuncias-Renuncias'!C52</f>
        <v>0.28484848484848485</v>
      </c>
    </row>
    <row r="53" spans="2:26" ht="20.100000000000001" customHeight="1" thickBot="1" x14ac:dyDescent="0.25">
      <c r="B53" s="4" t="s">
        <v>240</v>
      </c>
      <c r="C53" s="19">
        <v>629</v>
      </c>
      <c r="D53" s="19">
        <v>521</v>
      </c>
      <c r="E53" s="19">
        <v>108</v>
      </c>
      <c r="F53" s="19">
        <v>1</v>
      </c>
      <c r="G53" s="19">
        <v>748</v>
      </c>
      <c r="H53" s="19">
        <v>15</v>
      </c>
      <c r="I53" s="19">
        <v>0</v>
      </c>
      <c r="J53" s="19">
        <v>587</v>
      </c>
      <c r="K53" s="19">
        <v>14</v>
      </c>
      <c r="L53" s="19">
        <v>98</v>
      </c>
      <c r="M53" s="19">
        <v>26</v>
      </c>
      <c r="N53" s="19">
        <v>8</v>
      </c>
      <c r="O53" s="19">
        <v>31</v>
      </c>
      <c r="P53" s="19">
        <v>22</v>
      </c>
      <c r="Q53" s="19">
        <v>9</v>
      </c>
      <c r="R53" s="19">
        <v>947818</v>
      </c>
      <c r="S53" s="19">
        <v>490492</v>
      </c>
      <c r="T53" s="65">
        <f t="shared" si="2"/>
        <v>7.8918104530616637E-2</v>
      </c>
      <c r="U53" s="65">
        <f t="shared" si="3"/>
        <v>0.15249993883692292</v>
      </c>
      <c r="V53" s="65">
        <f t="shared" si="4"/>
        <v>0.12823858493104884</v>
      </c>
      <c r="W53" s="51">
        <f t="shared" si="5"/>
        <v>4.1443850267379678E-2</v>
      </c>
      <c r="X53" s="51">
        <f t="shared" si="6"/>
        <v>4.9284578696343402E-2</v>
      </c>
      <c r="Y53" s="51">
        <f>'Órdenes y Medidas'!C56/'Denuncias-Renuncias'!G53</f>
        <v>0.19251336898395721</v>
      </c>
      <c r="Z53" s="51">
        <f>'Órdenes y Medidas'!C56/'Denuncias-Renuncias'!C53</f>
        <v>0.2289348171701113</v>
      </c>
    </row>
    <row r="54" spans="2:26" ht="20.100000000000001" customHeight="1" thickBot="1" x14ac:dyDescent="0.25">
      <c r="B54" s="4" t="s">
        <v>241</v>
      </c>
      <c r="C54" s="19">
        <v>7468</v>
      </c>
      <c r="D54" s="19">
        <v>3990</v>
      </c>
      <c r="E54" s="19">
        <v>3478</v>
      </c>
      <c r="F54" s="19">
        <v>11</v>
      </c>
      <c r="G54" s="19">
        <v>9052</v>
      </c>
      <c r="H54" s="19">
        <v>43</v>
      </c>
      <c r="I54" s="19">
        <v>19</v>
      </c>
      <c r="J54" s="19">
        <v>6612</v>
      </c>
      <c r="K54" s="19">
        <v>105</v>
      </c>
      <c r="L54" s="19">
        <v>1457</v>
      </c>
      <c r="M54" s="19">
        <v>355</v>
      </c>
      <c r="N54" s="19">
        <v>461</v>
      </c>
      <c r="O54" s="19">
        <v>1031</v>
      </c>
      <c r="P54" s="19">
        <v>568</v>
      </c>
      <c r="Q54" s="19">
        <v>463</v>
      </c>
      <c r="R54" s="19">
        <v>7113886</v>
      </c>
      <c r="S54" s="19">
        <v>3706476</v>
      </c>
      <c r="T54" s="65">
        <f t="shared" si="2"/>
        <v>0.12724409696753644</v>
      </c>
      <c r="U54" s="65">
        <f t="shared" si="3"/>
        <v>0.24422119555070637</v>
      </c>
      <c r="V54" s="65">
        <f t="shared" si="4"/>
        <v>0.20148518430984039</v>
      </c>
      <c r="W54" s="51">
        <f t="shared" si="5"/>
        <v>0.11389748121961997</v>
      </c>
      <c r="X54" s="51">
        <f t="shared" si="6"/>
        <v>0.13805570433851097</v>
      </c>
      <c r="Y54" s="51">
        <f>'Órdenes y Medidas'!C57/'Denuncias-Renuncias'!G54</f>
        <v>0.15477242598320812</v>
      </c>
      <c r="Z54" s="51">
        <f>'Órdenes y Medidas'!C57/'Denuncias-Renuncias'!C54</f>
        <v>0.18760042849491163</v>
      </c>
    </row>
    <row r="55" spans="2:26" ht="20.100000000000001" customHeight="1" thickBot="1" x14ac:dyDescent="0.25">
      <c r="B55" s="4" t="s">
        <v>242</v>
      </c>
      <c r="C55" s="19">
        <v>1775</v>
      </c>
      <c r="D55" s="19">
        <v>1208</v>
      </c>
      <c r="E55" s="19">
        <v>567</v>
      </c>
      <c r="F55" s="19">
        <v>1</v>
      </c>
      <c r="G55" s="19">
        <v>1934</v>
      </c>
      <c r="H55" s="19">
        <v>0</v>
      </c>
      <c r="I55" s="19">
        <v>0</v>
      </c>
      <c r="J55" s="19">
        <v>1230</v>
      </c>
      <c r="K55" s="19">
        <v>79</v>
      </c>
      <c r="L55" s="19">
        <v>393</v>
      </c>
      <c r="M55" s="19">
        <v>143</v>
      </c>
      <c r="N55" s="19">
        <v>89</v>
      </c>
      <c r="O55" s="19">
        <v>114</v>
      </c>
      <c r="P55" s="19">
        <v>74</v>
      </c>
      <c r="Q55" s="19">
        <v>40</v>
      </c>
      <c r="R55" s="19">
        <v>1586989</v>
      </c>
      <c r="S55" s="19">
        <v>792084</v>
      </c>
      <c r="T55" s="65">
        <f t="shared" si="2"/>
        <v>0.12186599907119709</v>
      </c>
      <c r="U55" s="65">
        <f t="shared" si="3"/>
        <v>0.2441660227955621</v>
      </c>
      <c r="V55" s="65">
        <f t="shared" si="4"/>
        <v>0.22409239424101482</v>
      </c>
      <c r="W55" s="51">
        <f t="shared" si="5"/>
        <v>5.894519131334023E-2</v>
      </c>
      <c r="X55" s="51">
        <f t="shared" si="6"/>
        <v>6.4225352112676062E-2</v>
      </c>
      <c r="Y55" s="51">
        <f>'Órdenes y Medidas'!C58/'Denuncias-Renuncias'!G55</f>
        <v>0.2249224405377456</v>
      </c>
      <c r="Z55" s="51">
        <f>'Órdenes y Medidas'!C58/'Denuncias-Renuncias'!C55</f>
        <v>0.24507042253521127</v>
      </c>
    </row>
    <row r="56" spans="2:26" ht="20.100000000000001" customHeight="1" thickBot="1" x14ac:dyDescent="0.25">
      <c r="B56" s="4" t="s">
        <v>243</v>
      </c>
      <c r="C56" s="19">
        <v>1010</v>
      </c>
      <c r="D56" s="19">
        <v>349</v>
      </c>
      <c r="E56" s="19">
        <v>661</v>
      </c>
      <c r="F56" s="19">
        <v>0</v>
      </c>
      <c r="G56" s="19">
        <v>1059</v>
      </c>
      <c r="H56" s="19">
        <v>0</v>
      </c>
      <c r="I56" s="19">
        <v>0</v>
      </c>
      <c r="J56" s="19">
        <v>843</v>
      </c>
      <c r="K56" s="19">
        <v>21</v>
      </c>
      <c r="L56" s="19">
        <v>147</v>
      </c>
      <c r="M56" s="19">
        <v>0</v>
      </c>
      <c r="N56" s="19">
        <v>48</v>
      </c>
      <c r="O56" s="19">
        <v>44</v>
      </c>
      <c r="P56" s="19">
        <v>15</v>
      </c>
      <c r="Q56" s="19">
        <v>29</v>
      </c>
      <c r="R56" s="19">
        <v>683854</v>
      </c>
      <c r="S56" s="19">
        <v>345019</v>
      </c>
      <c r="T56" s="65">
        <f t="shared" si="2"/>
        <v>0.15485761580688276</v>
      </c>
      <c r="U56" s="65">
        <f t="shared" si="3"/>
        <v>0.30693961781814916</v>
      </c>
      <c r="V56" s="65">
        <f t="shared" si="4"/>
        <v>0.29273750141296567</v>
      </c>
      <c r="W56" s="51">
        <f t="shared" si="5"/>
        <v>4.1548630783758263E-2</v>
      </c>
      <c r="X56" s="51">
        <f t="shared" si="6"/>
        <v>4.3564356435643561E-2</v>
      </c>
      <c r="Y56" s="51">
        <f>'Órdenes y Medidas'!C59/'Denuncias-Renuncias'!G56</f>
        <v>6.043437204910293E-2</v>
      </c>
      <c r="Z56" s="51">
        <f>'Órdenes y Medidas'!C59/'Denuncias-Renuncias'!C56</f>
        <v>6.3366336633663367E-2</v>
      </c>
    </row>
    <row r="57" spans="2:26" ht="20.100000000000001" customHeight="1" thickBot="1" x14ac:dyDescent="0.25">
      <c r="B57" s="4" t="s">
        <v>244</v>
      </c>
      <c r="C57" s="19">
        <v>404</v>
      </c>
      <c r="D57" s="19">
        <v>194</v>
      </c>
      <c r="E57" s="19">
        <v>210</v>
      </c>
      <c r="F57" s="19">
        <v>0</v>
      </c>
      <c r="G57" s="19">
        <v>404</v>
      </c>
      <c r="H57" s="19">
        <v>0</v>
      </c>
      <c r="I57" s="19">
        <v>0</v>
      </c>
      <c r="J57" s="19">
        <v>378</v>
      </c>
      <c r="K57" s="19">
        <v>3</v>
      </c>
      <c r="L57" s="19">
        <v>23</v>
      </c>
      <c r="M57" s="19">
        <v>0</v>
      </c>
      <c r="N57" s="19">
        <v>0</v>
      </c>
      <c r="O57" s="19">
        <v>13</v>
      </c>
      <c r="P57" s="19">
        <v>10</v>
      </c>
      <c r="Q57" s="19">
        <v>3</v>
      </c>
      <c r="R57" s="19">
        <v>341961</v>
      </c>
      <c r="S57" s="19">
        <v>173548</v>
      </c>
      <c r="T57" s="65">
        <f t="shared" si="2"/>
        <v>0.11814212731861237</v>
      </c>
      <c r="U57" s="65">
        <f t="shared" si="3"/>
        <v>0.23278862332034941</v>
      </c>
      <c r="V57" s="65">
        <f t="shared" si="4"/>
        <v>0.23278862332034941</v>
      </c>
      <c r="W57" s="51">
        <f t="shared" si="5"/>
        <v>3.2178217821782179E-2</v>
      </c>
      <c r="X57" s="51">
        <f t="shared" si="6"/>
        <v>3.2178217821782179E-2</v>
      </c>
      <c r="Y57" s="51">
        <f>'Órdenes y Medidas'!C60/'Denuncias-Renuncias'!G57</f>
        <v>0.11633663366336634</v>
      </c>
      <c r="Z57" s="51">
        <f>'Órdenes y Medidas'!C60/'Denuncias-Renuncias'!C57</f>
        <v>0.11633663366336634</v>
      </c>
    </row>
    <row r="58" spans="2:26" ht="20.100000000000001" customHeight="1" thickBot="1" x14ac:dyDescent="0.25">
      <c r="B58" s="4" t="s">
        <v>270</v>
      </c>
      <c r="C58" s="19">
        <v>525</v>
      </c>
      <c r="D58" s="19">
        <v>238</v>
      </c>
      <c r="E58" s="19">
        <v>287</v>
      </c>
      <c r="F58" s="19">
        <v>8</v>
      </c>
      <c r="G58" s="19">
        <v>536</v>
      </c>
      <c r="H58" s="19">
        <v>0</v>
      </c>
      <c r="I58" s="19">
        <v>0</v>
      </c>
      <c r="J58" s="19">
        <v>438</v>
      </c>
      <c r="K58" s="19">
        <v>0</v>
      </c>
      <c r="L58" s="19">
        <v>98</v>
      </c>
      <c r="M58" s="19">
        <v>0</v>
      </c>
      <c r="N58" s="19">
        <v>0</v>
      </c>
      <c r="O58" s="19">
        <v>86</v>
      </c>
      <c r="P58" s="19">
        <v>39</v>
      </c>
      <c r="Q58" s="19">
        <v>47</v>
      </c>
      <c r="R58" s="19">
        <v>733149</v>
      </c>
      <c r="S58" s="19">
        <v>374789</v>
      </c>
      <c r="T58" s="65">
        <f t="shared" si="2"/>
        <v>7.3109286106916874E-2</v>
      </c>
      <c r="U58" s="65">
        <f t="shared" si="3"/>
        <v>0.14301380243283554</v>
      </c>
      <c r="V58" s="65">
        <f t="shared" si="4"/>
        <v>0.14007881768141542</v>
      </c>
      <c r="W58" s="51">
        <f t="shared" si="5"/>
        <v>0.16044776119402984</v>
      </c>
      <c r="X58" s="51">
        <f t="shared" si="6"/>
        <v>0.16380952380952382</v>
      </c>
      <c r="Y58" s="51">
        <f>'Órdenes y Medidas'!C61/'Denuncias-Renuncias'!G58</f>
        <v>0.17537313432835822</v>
      </c>
      <c r="Z58" s="51">
        <f>'Órdenes y Medidas'!C61/'Denuncias-Renuncias'!C58</f>
        <v>0.17904761904761904</v>
      </c>
    </row>
    <row r="59" spans="2:26" ht="20.100000000000001" customHeight="1" thickBot="1" x14ac:dyDescent="0.25">
      <c r="B59" s="4" t="s">
        <v>246</v>
      </c>
      <c r="C59" s="19">
        <v>807</v>
      </c>
      <c r="D59" s="19">
        <v>457</v>
      </c>
      <c r="E59" s="19">
        <v>350</v>
      </c>
      <c r="F59" s="19">
        <v>13</v>
      </c>
      <c r="G59" s="19">
        <v>838</v>
      </c>
      <c r="H59" s="19">
        <v>34</v>
      </c>
      <c r="I59" s="19">
        <v>15</v>
      </c>
      <c r="J59" s="19">
        <v>454</v>
      </c>
      <c r="K59" s="19">
        <v>10</v>
      </c>
      <c r="L59" s="19">
        <v>279</v>
      </c>
      <c r="M59" s="19">
        <v>35</v>
      </c>
      <c r="N59" s="19">
        <v>11</v>
      </c>
      <c r="O59" s="19">
        <v>155</v>
      </c>
      <c r="P59" s="19">
        <v>75</v>
      </c>
      <c r="Q59" s="19">
        <v>80</v>
      </c>
      <c r="R59" s="19">
        <v>1167233</v>
      </c>
      <c r="S59" s="19">
        <v>602288</v>
      </c>
      <c r="T59" s="65">
        <f t="shared" si="2"/>
        <v>7.1793720705291914E-2</v>
      </c>
      <c r="U59" s="65">
        <f t="shared" si="3"/>
        <v>0.13913609436017321</v>
      </c>
      <c r="V59" s="65">
        <f t="shared" si="4"/>
        <v>0.13398905506999972</v>
      </c>
      <c r="W59" s="51">
        <f t="shared" si="5"/>
        <v>0.18496420047732698</v>
      </c>
      <c r="X59" s="51">
        <f t="shared" si="6"/>
        <v>0.19206939281288724</v>
      </c>
      <c r="Y59" s="51">
        <f>'Órdenes y Medidas'!C62/'Denuncias-Renuncias'!G59</f>
        <v>0.17541766109785203</v>
      </c>
      <c r="Z59" s="51">
        <f>'Órdenes y Medidas'!C62/'Denuncias-Renuncias'!C59</f>
        <v>0.18215613382899629</v>
      </c>
    </row>
    <row r="60" spans="2:26" ht="20.100000000000001" customHeight="1" thickBot="1" x14ac:dyDescent="0.25">
      <c r="B60" s="4" t="s">
        <v>247</v>
      </c>
      <c r="C60" s="19">
        <v>246</v>
      </c>
      <c r="D60" s="19">
        <v>130</v>
      </c>
      <c r="E60" s="19">
        <v>116</v>
      </c>
      <c r="F60" s="19">
        <v>0</v>
      </c>
      <c r="G60" s="19">
        <v>375</v>
      </c>
      <c r="H60" s="19">
        <v>0</v>
      </c>
      <c r="I60" s="19">
        <v>0</v>
      </c>
      <c r="J60" s="19">
        <v>305</v>
      </c>
      <c r="K60" s="19">
        <v>0</v>
      </c>
      <c r="L60" s="19">
        <v>70</v>
      </c>
      <c r="M60" s="19">
        <v>0</v>
      </c>
      <c r="N60" s="19">
        <v>0</v>
      </c>
      <c r="O60" s="19">
        <v>39</v>
      </c>
      <c r="P60" s="19">
        <v>16</v>
      </c>
      <c r="Q60" s="19">
        <v>23</v>
      </c>
      <c r="R60" s="19">
        <v>326803</v>
      </c>
      <c r="S60" s="19">
        <v>165626</v>
      </c>
      <c r="T60" s="65">
        <f t="shared" si="2"/>
        <v>0.11474802862886815</v>
      </c>
      <c r="U60" s="65">
        <f t="shared" si="3"/>
        <v>0.22641372731334453</v>
      </c>
      <c r="V60" s="65">
        <f t="shared" si="4"/>
        <v>0.14852740511755402</v>
      </c>
      <c r="W60" s="52">
        <f t="shared" si="5"/>
        <v>0.104</v>
      </c>
      <c r="X60" s="52">
        <f t="shared" si="6"/>
        <v>0.15853658536585366</v>
      </c>
      <c r="Y60" s="52">
        <f>'Órdenes y Medidas'!C63/'Denuncias-Renuncias'!G60</f>
        <v>0.18666666666666668</v>
      </c>
      <c r="Z60" s="52">
        <f>'Órdenes y Medidas'!C63/'Denuncias-Renuncias'!C60</f>
        <v>0.28455284552845528</v>
      </c>
    </row>
    <row r="61" spans="2:26" ht="20.100000000000001" customHeight="1" thickBot="1" x14ac:dyDescent="0.25">
      <c r="B61" s="7" t="s">
        <v>22</v>
      </c>
      <c r="C61" s="40">
        <f>SUM(C11:C60)</f>
        <v>45896</v>
      </c>
      <c r="D61" s="40">
        <f t="shared" ref="D61:Q61" si="7">SUM(D11:D60)</f>
        <v>28205</v>
      </c>
      <c r="E61" s="40">
        <f t="shared" si="7"/>
        <v>17691</v>
      </c>
      <c r="F61" s="40">
        <f>SUM(F11:F60)</f>
        <v>111</v>
      </c>
      <c r="G61" s="40">
        <f t="shared" si="7"/>
        <v>52472</v>
      </c>
      <c r="H61" s="40">
        <f t="shared" si="7"/>
        <v>382</v>
      </c>
      <c r="I61" s="40">
        <f t="shared" si="7"/>
        <v>166</v>
      </c>
      <c r="J61" s="40">
        <f t="shared" si="7"/>
        <v>37695</v>
      </c>
      <c r="K61" s="40">
        <f t="shared" si="7"/>
        <v>904</v>
      </c>
      <c r="L61" s="40">
        <f t="shared" si="7"/>
        <v>7852</v>
      </c>
      <c r="M61" s="40">
        <f t="shared" si="7"/>
        <v>3516</v>
      </c>
      <c r="N61" s="40">
        <f t="shared" si="7"/>
        <v>1957</v>
      </c>
      <c r="O61" s="40">
        <f t="shared" si="7"/>
        <v>5035</v>
      </c>
      <c r="P61" s="40">
        <f t="shared" si="7"/>
        <v>2824</v>
      </c>
      <c r="Q61" s="40">
        <f t="shared" si="7"/>
        <v>2211</v>
      </c>
      <c r="R61" s="40">
        <f t="shared" ref="R61:S61" si="8">SUM(R11:R60)</f>
        <v>49128297</v>
      </c>
      <c r="S61" s="40">
        <f t="shared" si="8"/>
        <v>25037928</v>
      </c>
      <c r="T61" s="66">
        <f t="shared" ref="T61" si="9">+(G61/R61)*100</f>
        <v>0.10680606331621877</v>
      </c>
      <c r="U61" s="66">
        <f t="shared" ref="U61" si="10">+(G61/S61)*100</f>
        <v>0.20957005707501036</v>
      </c>
      <c r="V61" s="66">
        <f t="shared" ref="V61" si="11">+(C61/S61)*100</f>
        <v>0.18330590294851876</v>
      </c>
      <c r="W61" s="53">
        <f>+O61/G61</f>
        <v>9.5955938405244703E-2</v>
      </c>
      <c r="X61" s="53">
        <f t="shared" si="6"/>
        <v>0.10970454941607112</v>
      </c>
      <c r="Y61" s="53">
        <f>'Órdenes y Medidas'!C64/'Denuncias-Renuncias'!G61</f>
        <v>0.17929562433297758</v>
      </c>
      <c r="Z61" s="53">
        <f>'Órdenes y Medidas'!C64/'Denuncias-Renuncias'!C61</f>
        <v>0.20498518389402126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49"/>
    </row>
    <row r="65" spans="18:18" x14ac:dyDescent="0.2">
      <c r="R65" s="48" t="s">
        <v>296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96" t="s">
        <v>153</v>
      </c>
      <c r="D9" s="96" t="s">
        <v>130</v>
      </c>
      <c r="E9" s="98" t="s">
        <v>131</v>
      </c>
      <c r="F9" s="99"/>
      <c r="G9" s="100"/>
      <c r="H9" s="100" t="s">
        <v>152</v>
      </c>
      <c r="I9" s="96" t="s">
        <v>133</v>
      </c>
    </row>
    <row r="10" spans="2:9" ht="83.25" customHeight="1" thickBot="1" x14ac:dyDescent="0.25">
      <c r="B10" s="10"/>
      <c r="C10" s="97"/>
      <c r="D10" s="97"/>
      <c r="E10" s="41" t="s">
        <v>146</v>
      </c>
      <c r="F10" s="42" t="s">
        <v>147</v>
      </c>
      <c r="G10" s="43" t="s">
        <v>148</v>
      </c>
      <c r="H10" s="101"/>
      <c r="I10" s="97"/>
    </row>
    <row r="11" spans="2:9" ht="20.100000000000001" customHeight="1" thickBot="1" x14ac:dyDescent="0.25">
      <c r="B11" s="3" t="s">
        <v>198</v>
      </c>
      <c r="C11" s="54">
        <f>+IF('Denuncias-Renuncias'!$G11=0,"-",('Denuncias-Renuncias'!H11/'Denuncias-Renuncias'!$G11))</f>
        <v>0</v>
      </c>
      <c r="D11" s="54">
        <f>+IF('Denuncias-Renuncias'!$G11=0,"-",('Denuncias-Renuncias'!I11/'Denuncias-Renuncias'!$G11))</f>
        <v>0</v>
      </c>
      <c r="E11" s="54">
        <f>+IF('Denuncias-Renuncias'!$G11=0,"-",('Denuncias-Renuncias'!J11/'Denuncias-Renuncias'!$G11))</f>
        <v>0.69090909090909092</v>
      </c>
      <c r="F11" s="54">
        <f>+IF('Denuncias-Renuncias'!$G11=0,"-",('Denuncias-Renuncias'!K11/'Denuncias-Renuncias'!$G11))</f>
        <v>7.5206611570247939E-2</v>
      </c>
      <c r="G11" s="54">
        <f>+IF('Denuncias-Renuncias'!$G11=0,"-",('Denuncias-Renuncias'!L11/'Denuncias-Renuncias'!$G11))</f>
        <v>0.18595041322314049</v>
      </c>
      <c r="H11" s="54">
        <f>+IF('Denuncias-Renuncias'!$G11=0,"-",('Denuncias-Renuncias'!M11/'Denuncias-Renuncias'!$G11))</f>
        <v>8.2644628099173552E-4</v>
      </c>
      <c r="I11" s="54">
        <f>+IF('Denuncias-Renuncias'!$G11=0,"-",('Denuncias-Renuncias'!N11/'Denuncias-Renuncias'!$G11))</f>
        <v>4.7107438016528926E-2</v>
      </c>
    </row>
    <row r="12" spans="2:9" ht="20.100000000000001" customHeight="1" thickBot="1" x14ac:dyDescent="0.25">
      <c r="B12" s="4" t="s">
        <v>199</v>
      </c>
      <c r="C12" s="55">
        <f>+IF('Denuncias-Renuncias'!$G12=0,"-",('Denuncias-Renuncias'!H12/'Denuncias-Renuncias'!$G12))</f>
        <v>0</v>
      </c>
      <c r="D12" s="55">
        <f>+IF('Denuncias-Renuncias'!$G12=0,"-",('Denuncias-Renuncias'!I12/'Denuncias-Renuncias'!$G12))</f>
        <v>0</v>
      </c>
      <c r="E12" s="55">
        <f>+IF('Denuncias-Renuncias'!$G12=0,"-",('Denuncias-Renuncias'!J12/'Denuncias-Renuncias'!$G12))</f>
        <v>0.60255629945222156</v>
      </c>
      <c r="F12" s="55">
        <f>+IF('Denuncias-Renuncias'!$G12=0,"-",('Denuncias-Renuncias'!K12/'Denuncias-Renuncias'!$G12))</f>
        <v>6.6950699939135726E-3</v>
      </c>
      <c r="G12" s="55">
        <f>+IF('Denuncias-Renuncias'!$G12=0,"-",('Denuncias-Renuncias'!L12/'Denuncias-Renuncias'!$G12))</f>
        <v>9.6165550821667681E-2</v>
      </c>
      <c r="H12" s="55">
        <f>+IF('Denuncias-Renuncias'!$G12=0,"-",('Denuncias-Renuncias'!M12/'Denuncias-Renuncias'!$G12))</f>
        <v>4.0170419963481439E-2</v>
      </c>
      <c r="I12" s="55">
        <f>+IF('Denuncias-Renuncias'!$G12=0,"-",('Denuncias-Renuncias'!N12/'Denuncias-Renuncias'!$G12))</f>
        <v>0.25441265976871574</v>
      </c>
    </row>
    <row r="13" spans="2:9" ht="20.100000000000001" customHeight="1" thickBot="1" x14ac:dyDescent="0.25">
      <c r="B13" s="4" t="s">
        <v>200</v>
      </c>
      <c r="C13" s="56">
        <f>+IF('Denuncias-Renuncias'!$G13=0,"-",('Denuncias-Renuncias'!H13/'Denuncias-Renuncias'!$G13))</f>
        <v>2.8248587570621469E-3</v>
      </c>
      <c r="D13" s="55">
        <f>+IF('Denuncias-Renuncias'!$G13=0,"-",('Denuncias-Renuncias'!I13/'Denuncias-Renuncias'!$G13))</f>
        <v>0</v>
      </c>
      <c r="E13" s="55">
        <f>+IF('Denuncias-Renuncias'!$G13=0,"-",('Denuncias-Renuncias'!J13/'Denuncias-Renuncias'!$G13))</f>
        <v>0.88983050847457623</v>
      </c>
      <c r="F13" s="55">
        <f>+IF('Denuncias-Renuncias'!$G13=0,"-",('Denuncias-Renuncias'!K13/'Denuncias-Renuncias'!$G13))</f>
        <v>1.1299435028248588E-2</v>
      </c>
      <c r="G13" s="55">
        <f>+IF('Denuncias-Renuncias'!$G13=0,"-",('Denuncias-Renuncias'!L13/'Denuncias-Renuncias'!$G13))</f>
        <v>7.2033898305084748E-2</v>
      </c>
      <c r="H13" s="55">
        <f>+IF('Denuncias-Renuncias'!$G13=0,"-",('Denuncias-Renuncias'!M13/'Denuncias-Renuncias'!$G13))</f>
        <v>2.4011299435028249E-2</v>
      </c>
      <c r="I13" s="55">
        <f>+IF('Denuncias-Renuncias'!$G13=0,"-",('Denuncias-Renuncias'!N13/'Denuncias-Renuncias'!$G13))</f>
        <v>0</v>
      </c>
    </row>
    <row r="14" spans="2:9" ht="20.100000000000001" customHeight="1" thickBot="1" x14ac:dyDescent="0.25">
      <c r="B14" s="4" t="s">
        <v>201</v>
      </c>
      <c r="C14" s="57">
        <f>+IF('Denuncias-Renuncias'!$G14=0,"-",('Denuncias-Renuncias'!H14/'Denuncias-Renuncias'!$G14))</f>
        <v>7.0972320794889996E-4</v>
      </c>
      <c r="D14" s="55">
        <f>+IF('Denuncias-Renuncias'!$G14=0,"-",('Denuncias-Renuncias'!I14/'Denuncias-Renuncias'!$G14))</f>
        <v>3.5486160397444995E-3</v>
      </c>
      <c r="E14" s="55">
        <f>+IF('Denuncias-Renuncias'!$G14=0,"-",('Denuncias-Renuncias'!J14/'Denuncias-Renuncias'!$G14))</f>
        <v>0.80056777856635908</v>
      </c>
      <c r="F14" s="55">
        <f>+IF('Denuncias-Renuncias'!$G14=0,"-",('Denuncias-Renuncias'!K14/'Denuncias-Renuncias'!$G14))</f>
        <v>6.3875088715400997E-3</v>
      </c>
      <c r="G14" s="55">
        <f>+IF('Denuncias-Renuncias'!$G14=0,"-",('Denuncias-Renuncias'!L14/'Denuncias-Renuncias'!$G14))</f>
        <v>9.4393186657203684E-2</v>
      </c>
      <c r="H14" s="55">
        <f>+IF('Denuncias-Renuncias'!$G14=0,"-",('Denuncias-Renuncias'!M14/'Denuncias-Renuncias'!$G14))</f>
        <v>8.3037615330021297E-2</v>
      </c>
      <c r="I14" s="55">
        <f>+IF('Denuncias-Renuncias'!$G14=0,"-",('Denuncias-Renuncias'!N14/'Denuncias-Renuncias'!$G14))</f>
        <v>1.1355571327182399E-2</v>
      </c>
    </row>
    <row r="15" spans="2:9" ht="20.100000000000001" customHeight="1" thickBot="1" x14ac:dyDescent="0.25">
      <c r="B15" s="4" t="s">
        <v>202</v>
      </c>
      <c r="C15" s="57">
        <f>+IF('Denuncias-Renuncias'!$G15=0,"-",('Denuncias-Renuncias'!H15/'Denuncias-Renuncias'!$G15))</f>
        <v>1.391304347826087E-2</v>
      </c>
      <c r="D15" s="55">
        <f>+IF('Denuncias-Renuncias'!$G15=0,"-",('Denuncias-Renuncias'!I15/'Denuncias-Renuncias'!$G15))</f>
        <v>0</v>
      </c>
      <c r="E15" s="55">
        <f>+IF('Denuncias-Renuncias'!$G15=0,"-",('Denuncias-Renuncias'!J15/'Denuncias-Renuncias'!$G15))</f>
        <v>0.69043478260869562</v>
      </c>
      <c r="F15" s="55">
        <f>+IF('Denuncias-Renuncias'!$G15=0,"-",('Denuncias-Renuncias'!K15/'Denuncias-Renuncias'!$G15))</f>
        <v>2.9565217391304348E-2</v>
      </c>
      <c r="G15" s="55">
        <f>+IF('Denuncias-Renuncias'!$G15=0,"-",('Denuncias-Renuncias'!L15/'Denuncias-Renuncias'!$G15))</f>
        <v>0.18956521739130436</v>
      </c>
      <c r="H15" s="55">
        <f>+IF('Denuncias-Renuncias'!$G15=0,"-",('Denuncias-Renuncias'!M15/'Denuncias-Renuncias'!$G15))</f>
        <v>7.6521739130434779E-2</v>
      </c>
      <c r="I15" s="55">
        <f>+IF('Denuncias-Renuncias'!$G15=0,"-",('Denuncias-Renuncias'!N15/'Denuncias-Renuncias'!$G15))</f>
        <v>0</v>
      </c>
    </row>
    <row r="16" spans="2:9" ht="20.100000000000001" customHeight="1" thickBot="1" x14ac:dyDescent="0.25">
      <c r="B16" s="4" t="s">
        <v>203</v>
      </c>
      <c r="C16" s="57">
        <f>+IF('Denuncias-Renuncias'!$G16=0,"-",('Denuncias-Renuncias'!H16/'Denuncias-Renuncias'!$G16))</f>
        <v>0</v>
      </c>
      <c r="D16" s="55">
        <f>+IF('Denuncias-Renuncias'!$G16=0,"-",('Denuncias-Renuncias'!I16/'Denuncias-Renuncias'!$G16))</f>
        <v>1.4760147601476014E-2</v>
      </c>
      <c r="E16" s="55">
        <f>+IF('Denuncias-Renuncias'!$G16=0,"-",('Denuncias-Renuncias'!J16/'Denuncias-Renuncias'!$G16))</f>
        <v>0.79889298892988925</v>
      </c>
      <c r="F16" s="55">
        <f>+IF('Denuncias-Renuncias'!$G16=0,"-",('Denuncias-Renuncias'!K16/'Denuncias-Renuncias'!$G16))</f>
        <v>1.107011070110701E-2</v>
      </c>
      <c r="G16" s="55">
        <f>+IF('Denuncias-Renuncias'!$G16=0,"-",('Denuncias-Renuncias'!L16/'Denuncias-Renuncias'!$G16))</f>
        <v>9.4095940959409596E-2</v>
      </c>
      <c r="H16" s="55">
        <f>+IF('Denuncias-Renuncias'!$G16=0,"-",('Denuncias-Renuncias'!M16/'Denuncias-Renuncias'!$G16))</f>
        <v>4.9815498154981548E-2</v>
      </c>
      <c r="I16" s="55">
        <f>+IF('Denuncias-Renuncias'!$G16=0,"-",('Denuncias-Renuncias'!N16/'Denuncias-Renuncias'!$G16))</f>
        <v>3.136531365313653E-2</v>
      </c>
    </row>
    <row r="17" spans="2:9" ht="20.100000000000001" customHeight="1" thickBot="1" x14ac:dyDescent="0.25">
      <c r="B17" s="4" t="s">
        <v>204</v>
      </c>
      <c r="C17" s="57">
        <f>+IF('Denuncias-Renuncias'!$G17=0,"-",('Denuncias-Renuncias'!H17/'Denuncias-Renuncias'!$G17))</f>
        <v>2.9320302087960905E-2</v>
      </c>
      <c r="D17" s="55">
        <f>+IF('Denuncias-Renuncias'!$G17=0,"-",('Denuncias-Renuncias'!I17/'Denuncias-Renuncias'!$G17))</f>
        <v>2.221235006663705E-3</v>
      </c>
      <c r="E17" s="55">
        <f>+IF('Denuncias-Renuncias'!$G17=0,"-",('Denuncias-Renuncias'!J17/'Denuncias-Renuncias'!$G17))</f>
        <v>0.68014215904042652</v>
      </c>
      <c r="F17" s="55">
        <f>+IF('Denuncias-Renuncias'!$G17=0,"-",('Denuncias-Renuncias'!K17/'Denuncias-Renuncias'!$G17))</f>
        <v>1.8658374055975122E-2</v>
      </c>
      <c r="G17" s="55">
        <f>+IF('Denuncias-Renuncias'!$G17=0,"-",('Denuncias-Renuncias'!L17/'Denuncias-Renuncias'!$G17))</f>
        <v>0.15593069746779209</v>
      </c>
      <c r="H17" s="55">
        <f>+IF('Denuncias-Renuncias'!$G17=0,"-",('Denuncias-Renuncias'!M17/'Denuncias-Renuncias'!$G17))</f>
        <v>0.11283873833851621</v>
      </c>
      <c r="I17" s="55">
        <f>+IF('Denuncias-Renuncias'!$G17=0,"-",('Denuncias-Renuncias'!N17/'Denuncias-Renuncias'!$G17))</f>
        <v>8.8849400266548197E-4</v>
      </c>
    </row>
    <row r="18" spans="2:9" ht="20.100000000000001" customHeight="1" thickBot="1" x14ac:dyDescent="0.25">
      <c r="B18" s="4" t="s">
        <v>205</v>
      </c>
      <c r="C18" s="57">
        <f>+IF('Denuncias-Renuncias'!$G18=0,"-",('Denuncias-Renuncias'!H18/'Denuncias-Renuncias'!$G18))</f>
        <v>2.9027576197387518E-3</v>
      </c>
      <c r="D18" s="55">
        <f>+IF('Denuncias-Renuncias'!$G18=0,"-",('Denuncias-Renuncias'!I18/'Denuncias-Renuncias'!$G18))</f>
        <v>0</v>
      </c>
      <c r="E18" s="55">
        <f>+IF('Denuncias-Renuncias'!$G18=0,"-",('Denuncias-Renuncias'!J18/'Denuncias-Renuncias'!$G18))</f>
        <v>0.73439767779390419</v>
      </c>
      <c r="F18" s="55">
        <f>+IF('Denuncias-Renuncias'!$G18=0,"-",('Denuncias-Renuncias'!K18/'Denuncias-Renuncias'!$G18))</f>
        <v>4.8379293662312532E-3</v>
      </c>
      <c r="G18" s="55">
        <f>+IF('Denuncias-Renuncias'!$G18=0,"-",('Denuncias-Renuncias'!L18/'Denuncias-Renuncias'!$G18))</f>
        <v>0.10111272375423319</v>
      </c>
      <c r="H18" s="55">
        <f>+IF('Denuncias-Renuncias'!$G18=0,"-",('Denuncias-Renuncias'!M18/'Denuncias-Renuncias'!$G18))</f>
        <v>0.13449443638122882</v>
      </c>
      <c r="I18" s="55">
        <f>+IF('Denuncias-Renuncias'!$G18=0,"-",('Denuncias-Renuncias'!N18/'Denuncias-Renuncias'!$G18))</f>
        <v>2.2254475084663765E-2</v>
      </c>
    </row>
    <row r="19" spans="2:9" ht="20.100000000000001" customHeight="1" thickBot="1" x14ac:dyDescent="0.25">
      <c r="B19" s="4" t="s">
        <v>206</v>
      </c>
      <c r="C19" s="57">
        <f>+IF('Denuncias-Renuncias'!$G19=0,"-",('Denuncias-Renuncias'!H19/'Denuncias-Renuncias'!$G19))</f>
        <v>0</v>
      </c>
      <c r="D19" s="55">
        <f>+IF('Denuncias-Renuncias'!$G19=0,"-",('Denuncias-Renuncias'!I19/'Denuncias-Renuncias'!$G19))</f>
        <v>0</v>
      </c>
      <c r="E19" s="55">
        <f>+IF('Denuncias-Renuncias'!$G19=0,"-",('Denuncias-Renuncias'!J19/'Denuncias-Renuncias'!$G19))</f>
        <v>0.89102564102564108</v>
      </c>
      <c r="F19" s="55">
        <f>+IF('Denuncias-Renuncias'!$G19=0,"-",('Denuncias-Renuncias'!K19/'Denuncias-Renuncias'!$G19))</f>
        <v>0</v>
      </c>
      <c r="G19" s="55">
        <f>+IF('Denuncias-Renuncias'!$G19=0,"-",('Denuncias-Renuncias'!L19/'Denuncias-Renuncias'!$G19))</f>
        <v>7.0512820512820512E-2</v>
      </c>
      <c r="H19" s="55">
        <f>+IF('Denuncias-Renuncias'!$G19=0,"-",('Denuncias-Renuncias'!M19/'Denuncias-Renuncias'!$G19))</f>
        <v>0</v>
      </c>
      <c r="I19" s="55">
        <f>+IF('Denuncias-Renuncias'!$G19=0,"-",('Denuncias-Renuncias'!N19/'Denuncias-Renuncias'!$G19))</f>
        <v>3.8461538461538464E-2</v>
      </c>
    </row>
    <row r="20" spans="2:9" ht="20.100000000000001" customHeight="1" thickBot="1" x14ac:dyDescent="0.25">
      <c r="B20" s="4" t="s">
        <v>207</v>
      </c>
      <c r="C20" s="57">
        <f>+IF('Denuncias-Renuncias'!$G20=0,"-",('Denuncias-Renuncias'!H20/'Denuncias-Renuncias'!$G20))</f>
        <v>1.5625E-2</v>
      </c>
      <c r="D20" s="55">
        <f>+IF('Denuncias-Renuncias'!$G20=0,"-",('Denuncias-Renuncias'!I20/'Denuncias-Renuncias'!$G20))</f>
        <v>0</v>
      </c>
      <c r="E20" s="55">
        <f>+IF('Denuncias-Renuncias'!$G20=0,"-",('Denuncias-Renuncias'!J20/'Denuncias-Renuncias'!$G20))</f>
        <v>0.65625</v>
      </c>
      <c r="F20" s="55">
        <f>+IF('Denuncias-Renuncias'!$G20=0,"-",('Denuncias-Renuncias'!K20/'Denuncias-Renuncias'!$G20))</f>
        <v>0</v>
      </c>
      <c r="G20" s="55">
        <f>+IF('Denuncias-Renuncias'!$G20=0,"-",('Denuncias-Renuncias'!L20/'Denuncias-Renuncias'!$G20))</f>
        <v>0.28125</v>
      </c>
      <c r="H20" s="55">
        <f>+IF('Denuncias-Renuncias'!$G20=0,"-",('Denuncias-Renuncias'!M20/'Denuncias-Renuncias'!$G20))</f>
        <v>4.6875E-2</v>
      </c>
      <c r="I20" s="55">
        <f>+IF('Denuncias-Renuncias'!$G20=0,"-",('Denuncias-Renuncias'!N20/'Denuncias-Renuncias'!$G20))</f>
        <v>0</v>
      </c>
    </row>
    <row r="21" spans="2:9" ht="20.100000000000001" customHeight="1" thickBot="1" x14ac:dyDescent="0.25">
      <c r="B21" s="4" t="s">
        <v>208</v>
      </c>
      <c r="C21" s="57">
        <f>+IF('Denuncias-Renuncias'!$G21=0,"-",('Denuncias-Renuncias'!H21/'Denuncias-Renuncias'!$G21))</f>
        <v>8.2389289392378988E-3</v>
      </c>
      <c r="D21" s="55">
        <f>+IF('Denuncias-Renuncias'!$G21=0,"-",('Denuncias-Renuncias'!I21/'Denuncias-Renuncias'!$G21))</f>
        <v>1.0298661174047373E-3</v>
      </c>
      <c r="E21" s="55">
        <f>+IF('Denuncias-Renuncias'!$G21=0,"-",('Denuncias-Renuncias'!J21/'Denuncias-Renuncias'!$G21))</f>
        <v>0.62203913491246143</v>
      </c>
      <c r="F21" s="55">
        <f>+IF('Denuncias-Renuncias'!$G21=0,"-",('Denuncias-Renuncias'!K21/'Denuncias-Renuncias'!$G21))</f>
        <v>1.0298661174047374E-2</v>
      </c>
      <c r="G21" s="55">
        <f>+IF('Denuncias-Renuncias'!$G21=0,"-",('Denuncias-Renuncias'!L21/'Denuncias-Renuncias'!$G21))</f>
        <v>0.2646755921730175</v>
      </c>
      <c r="H21" s="55">
        <f>+IF('Denuncias-Renuncias'!$G21=0,"-",('Denuncias-Renuncias'!M21/'Denuncias-Renuncias'!$G21))</f>
        <v>5.3553038105046344E-2</v>
      </c>
      <c r="I21" s="55">
        <f>+IF('Denuncias-Renuncias'!$G21=0,"-",('Denuncias-Renuncias'!N21/'Denuncias-Renuncias'!$G21))</f>
        <v>4.0164778578784761E-2</v>
      </c>
    </row>
    <row r="22" spans="2:9" ht="20.100000000000001" customHeight="1" thickBot="1" x14ac:dyDescent="0.25">
      <c r="B22" s="4" t="s">
        <v>209</v>
      </c>
      <c r="C22" s="57">
        <f>+IF('Denuncias-Renuncias'!$G22=0,"-",('Denuncias-Renuncias'!H22/'Denuncias-Renuncias'!$G22))</f>
        <v>1.2345679012345678E-2</v>
      </c>
      <c r="D22" s="55">
        <f>+IF('Denuncias-Renuncias'!$G22=0,"-",('Denuncias-Renuncias'!I22/'Denuncias-Renuncias'!$G22))</f>
        <v>4.4893378226711564E-3</v>
      </c>
      <c r="E22" s="55">
        <f>+IF('Denuncias-Renuncias'!$G22=0,"-",('Denuncias-Renuncias'!J22/'Denuncias-Renuncias'!$G22))</f>
        <v>0.60493827160493829</v>
      </c>
      <c r="F22" s="55">
        <f>+IF('Denuncias-Renuncias'!$G22=0,"-",('Denuncias-Renuncias'!K22/'Denuncias-Renuncias'!$G22))</f>
        <v>6.7340067340067337E-3</v>
      </c>
      <c r="G22" s="55">
        <f>+IF('Denuncias-Renuncias'!$G22=0,"-",('Denuncias-Renuncias'!L22/'Denuncias-Renuncias'!$G22))</f>
        <v>0.15600448933782268</v>
      </c>
      <c r="H22" s="55">
        <f>+IF('Denuncias-Renuncias'!$G22=0,"-",('Denuncias-Renuncias'!M22/'Denuncias-Renuncias'!$G22))</f>
        <v>0.13355780022446689</v>
      </c>
      <c r="I22" s="55">
        <f>+IF('Denuncias-Renuncias'!$G22=0,"-",('Denuncias-Renuncias'!N22/'Denuncias-Renuncias'!$G22))</f>
        <v>8.1930415263748599E-2</v>
      </c>
    </row>
    <row r="23" spans="2:9" ht="20.100000000000001" customHeight="1" thickBot="1" x14ac:dyDescent="0.25">
      <c r="B23" s="4" t="s">
        <v>210</v>
      </c>
      <c r="C23" s="57">
        <f>+IF('Denuncias-Renuncias'!$G23=0,"-",('Denuncias-Renuncias'!H23/'Denuncias-Renuncias'!$G23))</f>
        <v>2.7255639097744359E-2</v>
      </c>
      <c r="D23" s="55">
        <f>+IF('Denuncias-Renuncias'!$G23=0,"-",('Denuncias-Renuncias'!I23/'Denuncias-Renuncias'!$G23))</f>
        <v>2.4436090225563908E-2</v>
      </c>
      <c r="E23" s="55">
        <f>+IF('Denuncias-Renuncias'!$G23=0,"-",('Denuncias-Renuncias'!J23/'Denuncias-Renuncias'!$G23))</f>
        <v>0.56437969924812026</v>
      </c>
      <c r="F23" s="55">
        <f>+IF('Denuncias-Renuncias'!$G23=0,"-",('Denuncias-Renuncias'!K23/'Denuncias-Renuncias'!$G23))</f>
        <v>3.7124060150375941E-2</v>
      </c>
      <c r="G23" s="55">
        <f>+IF('Denuncias-Renuncias'!$G23=0,"-",('Denuncias-Renuncias'!L23/'Denuncias-Renuncias'!$G23))</f>
        <v>0.17951127819548873</v>
      </c>
      <c r="H23" s="55">
        <f>+IF('Denuncias-Renuncias'!$G23=0,"-",('Denuncias-Renuncias'!M23/'Denuncias-Renuncias'!$G23))</f>
        <v>0.13157894736842105</v>
      </c>
      <c r="I23" s="55">
        <f>+IF('Denuncias-Renuncias'!$G23=0,"-",('Denuncias-Renuncias'!N23/'Denuncias-Renuncias'!$G23))</f>
        <v>3.5714285714285712E-2</v>
      </c>
    </row>
    <row r="24" spans="2:9" ht="20.100000000000001" customHeight="1" thickBot="1" x14ac:dyDescent="0.25">
      <c r="B24" s="4" t="s">
        <v>211</v>
      </c>
      <c r="C24" s="57">
        <f>+IF('Denuncias-Renuncias'!$G24=0,"-",('Denuncias-Renuncias'!H24/'Denuncias-Renuncias'!$G24))</f>
        <v>0</v>
      </c>
      <c r="D24" s="55">
        <f>+IF('Denuncias-Renuncias'!$G24=0,"-",('Denuncias-Renuncias'!I24/'Denuncias-Renuncias'!$G24))</f>
        <v>1.2836970474967907E-3</v>
      </c>
      <c r="E24" s="55">
        <f>+IF('Denuncias-Renuncias'!$G24=0,"-",('Denuncias-Renuncias'!J24/'Denuncias-Renuncias'!$G24))</f>
        <v>0.48074454428754815</v>
      </c>
      <c r="F24" s="55">
        <f>+IF('Denuncias-Renuncias'!$G24=0,"-",('Denuncias-Renuncias'!K24/'Denuncias-Renuncias'!$G24))</f>
        <v>3.5301668806161743E-2</v>
      </c>
      <c r="G24" s="55">
        <f>+IF('Denuncias-Renuncias'!$G24=0,"-",('Denuncias-Renuncias'!L24/'Denuncias-Renuncias'!$G24))</f>
        <v>0.20154043645699615</v>
      </c>
      <c r="H24" s="55">
        <f>+IF('Denuncias-Renuncias'!$G24=0,"-",('Denuncias-Renuncias'!M24/'Denuncias-Renuncias'!$G24))</f>
        <v>0.25738125802310657</v>
      </c>
      <c r="I24" s="55">
        <f>+IF('Denuncias-Renuncias'!$G24=0,"-",('Denuncias-Renuncias'!N24/'Denuncias-Renuncias'!$G24))</f>
        <v>2.3748395378690629E-2</v>
      </c>
    </row>
    <row r="25" spans="2:9" ht="20.100000000000001" customHeight="1" thickBot="1" x14ac:dyDescent="0.25">
      <c r="B25" s="4" t="s">
        <v>212</v>
      </c>
      <c r="C25" s="57">
        <f>+IF('Denuncias-Renuncias'!$G25=0,"-",('Denuncias-Renuncias'!H25/'Denuncias-Renuncias'!$G25))</f>
        <v>1.658374792703151E-3</v>
      </c>
      <c r="D25" s="55">
        <f>+IF('Denuncias-Renuncias'!$G25=0,"-",('Denuncias-Renuncias'!I25/'Denuncias-Renuncias'!$G25))</f>
        <v>0</v>
      </c>
      <c r="E25" s="55">
        <f>+IF('Denuncias-Renuncias'!$G25=0,"-",('Denuncias-Renuncias'!J25/'Denuncias-Renuncias'!$G25))</f>
        <v>0.76036484245439473</v>
      </c>
      <c r="F25" s="55">
        <f>+IF('Denuncias-Renuncias'!$G25=0,"-",('Denuncias-Renuncias'!K25/'Denuncias-Renuncias'!$G25))</f>
        <v>4.39469320066335E-2</v>
      </c>
      <c r="G25" s="55">
        <f>+IF('Denuncias-Renuncias'!$G25=0,"-",('Denuncias-Renuncias'!L25/'Denuncias-Renuncias'!$G25))</f>
        <v>0.12106135986733002</v>
      </c>
      <c r="H25" s="55">
        <f>+IF('Denuncias-Renuncias'!$G25=0,"-",('Denuncias-Renuncias'!M25/'Denuncias-Renuncias'!$G25))</f>
        <v>1.4925373134328358E-2</v>
      </c>
      <c r="I25" s="55">
        <f>+IF('Denuncias-Renuncias'!$G25=0,"-",('Denuncias-Renuncias'!N25/'Denuncias-Renuncias'!$G25))</f>
        <v>5.8043117744610281E-2</v>
      </c>
    </row>
    <row r="26" spans="2:9" ht="20.100000000000001" customHeight="1" thickBot="1" x14ac:dyDescent="0.25">
      <c r="B26" s="5" t="s">
        <v>213</v>
      </c>
      <c r="C26" s="57">
        <f>+IF('Denuncias-Renuncias'!$G26=0,"-",('Denuncias-Renuncias'!H26/'Denuncias-Renuncias'!$G26))</f>
        <v>0</v>
      </c>
      <c r="D26" s="55">
        <f>+IF('Denuncias-Renuncias'!$G26=0,"-",('Denuncias-Renuncias'!I26/'Denuncias-Renuncias'!$G26))</f>
        <v>0</v>
      </c>
      <c r="E26" s="55">
        <f>+IF('Denuncias-Renuncias'!$G26=0,"-",('Denuncias-Renuncias'!J26/'Denuncias-Renuncias'!$G26))</f>
        <v>0.66322008862629245</v>
      </c>
      <c r="F26" s="55">
        <f>+IF('Denuncias-Renuncias'!$G26=0,"-",('Denuncias-Renuncias'!K26/'Denuncias-Renuncias'!$G26))</f>
        <v>4.4313146233382573E-3</v>
      </c>
      <c r="G26" s="55">
        <f>+IF('Denuncias-Renuncias'!$G26=0,"-",('Denuncias-Renuncias'!L26/'Denuncias-Renuncias'!$G26))</f>
        <v>0.25406203840472674</v>
      </c>
      <c r="H26" s="55">
        <f>+IF('Denuncias-Renuncias'!$G26=0,"-",('Denuncias-Renuncias'!M26/'Denuncias-Renuncias'!$G26))</f>
        <v>4.1358936484490398E-2</v>
      </c>
      <c r="I26" s="55">
        <f>+IF('Denuncias-Renuncias'!$G26=0,"-",('Denuncias-Renuncias'!N26/'Denuncias-Renuncias'!$G26))</f>
        <v>3.6927621861152143E-2</v>
      </c>
    </row>
    <row r="27" spans="2:9" ht="20.100000000000001" customHeight="1" thickBot="1" x14ac:dyDescent="0.25">
      <c r="B27" s="6" t="s">
        <v>214</v>
      </c>
      <c r="C27" s="57">
        <f>+IF('Denuncias-Renuncias'!$G27=0,"-",('Denuncias-Renuncias'!H27/'Denuncias-Renuncias'!$G27))</f>
        <v>2.0833333333333332E-2</v>
      </c>
      <c r="D27" s="55">
        <f>+IF('Denuncias-Renuncias'!$G27=0,"-",('Denuncias-Renuncias'!I27/'Denuncias-Renuncias'!$G27))</f>
        <v>0</v>
      </c>
      <c r="E27" s="55">
        <f>+IF('Denuncias-Renuncias'!$G27=0,"-",('Denuncias-Renuncias'!J27/'Denuncias-Renuncias'!$G27))</f>
        <v>0.76041666666666663</v>
      </c>
      <c r="F27" s="55">
        <f>+IF('Denuncias-Renuncias'!$G27=0,"-",('Denuncias-Renuncias'!K27/'Denuncias-Renuncias'!$G27))</f>
        <v>1.0416666666666666E-2</v>
      </c>
      <c r="G27" s="55">
        <f>+IF('Denuncias-Renuncias'!$G27=0,"-",('Denuncias-Renuncias'!L27/'Denuncias-Renuncias'!$G27))</f>
        <v>0.17708333333333334</v>
      </c>
      <c r="H27" s="55">
        <f>+IF('Denuncias-Renuncias'!$G27=0,"-",('Denuncias-Renuncias'!M27/'Denuncias-Renuncias'!$G27))</f>
        <v>2.0833333333333332E-2</v>
      </c>
      <c r="I27" s="55">
        <f>+IF('Denuncias-Renuncias'!$G27=0,"-",('Denuncias-Renuncias'!N27/'Denuncias-Renuncias'!$G27))</f>
        <v>1.0416666666666666E-2</v>
      </c>
    </row>
    <row r="28" spans="2:9" ht="20.100000000000001" customHeight="1" thickBot="1" x14ac:dyDescent="0.25">
      <c r="B28" s="4" t="s">
        <v>215</v>
      </c>
      <c r="C28" s="57">
        <f>+IF('Denuncias-Renuncias'!$G28=0,"-",('Denuncias-Renuncias'!H28/'Denuncias-Renuncias'!$G28))</f>
        <v>0</v>
      </c>
      <c r="D28" s="55">
        <f>+IF('Denuncias-Renuncias'!$G28=0,"-",('Denuncias-Renuncias'!I28/'Denuncias-Renuncias'!$G28))</f>
        <v>0</v>
      </c>
      <c r="E28" s="55">
        <f>+IF('Denuncias-Renuncias'!$G28=0,"-",('Denuncias-Renuncias'!J28/'Denuncias-Renuncias'!$G28))</f>
        <v>0.8910891089108911</v>
      </c>
      <c r="F28" s="55">
        <f>+IF('Denuncias-Renuncias'!$G28=0,"-",('Denuncias-Renuncias'!K28/'Denuncias-Renuncias'!$G28))</f>
        <v>9.9009900990099011E-3</v>
      </c>
      <c r="G28" s="55">
        <f>+IF('Denuncias-Renuncias'!$G28=0,"-",('Denuncias-Renuncias'!L28/'Denuncias-Renuncias'!$G28))</f>
        <v>7.2607260726072612E-2</v>
      </c>
      <c r="H28" s="55">
        <f>+IF('Denuncias-Renuncias'!$G28=0,"-",('Denuncias-Renuncias'!M28/'Denuncias-Renuncias'!$G28))</f>
        <v>1.9801980198019802E-2</v>
      </c>
      <c r="I28" s="55">
        <f>+IF('Denuncias-Renuncias'!$G28=0,"-",('Denuncias-Renuncias'!N28/'Denuncias-Renuncias'!$G28))</f>
        <v>6.6006600660066007E-3</v>
      </c>
    </row>
    <row r="29" spans="2:9" ht="20.100000000000001" customHeight="1" thickBot="1" x14ac:dyDescent="0.25">
      <c r="B29" s="4" t="s">
        <v>216</v>
      </c>
      <c r="C29" s="57">
        <f>+IF('Denuncias-Renuncias'!$G29=0,"-",('Denuncias-Renuncias'!H29/'Denuncias-Renuncias'!$G29))</f>
        <v>0</v>
      </c>
      <c r="D29" s="55">
        <f>+IF('Denuncias-Renuncias'!$G29=0,"-",('Denuncias-Renuncias'!I29/'Denuncias-Renuncias'!$G29))</f>
        <v>0</v>
      </c>
      <c r="E29" s="55">
        <f>+IF('Denuncias-Renuncias'!$G29=0,"-",('Denuncias-Renuncias'!J29/'Denuncias-Renuncias'!$G29))</f>
        <v>0.67045454545454541</v>
      </c>
      <c r="F29" s="55">
        <f>+IF('Denuncias-Renuncias'!$G29=0,"-",('Denuncias-Renuncias'!K29/'Denuncias-Renuncias'!$G29))</f>
        <v>0.10227272727272728</v>
      </c>
      <c r="G29" s="55">
        <f>+IF('Denuncias-Renuncias'!$G29=0,"-",('Denuncias-Renuncias'!L29/'Denuncias-Renuncias'!$G29))</f>
        <v>0.10984848484848485</v>
      </c>
      <c r="H29" s="55">
        <f>+IF('Denuncias-Renuncias'!$G29=0,"-",('Denuncias-Renuncias'!M29/'Denuncias-Renuncias'!$G29))</f>
        <v>7.575757575757576E-3</v>
      </c>
      <c r="I29" s="55">
        <f>+IF('Denuncias-Renuncias'!$G29=0,"-",('Denuncias-Renuncias'!N29/'Denuncias-Renuncias'!$G29))</f>
        <v>0.10984848484848485</v>
      </c>
    </row>
    <row r="30" spans="2:9" ht="20.100000000000001" customHeight="1" thickBot="1" x14ac:dyDescent="0.25">
      <c r="B30" s="4" t="s">
        <v>217</v>
      </c>
      <c r="C30" s="57">
        <f>+IF('Denuncias-Renuncias'!$G30=0,"-",('Denuncias-Renuncias'!H30/'Denuncias-Renuncias'!$G30))</f>
        <v>0</v>
      </c>
      <c r="D30" s="55">
        <f>+IF('Denuncias-Renuncias'!$G30=0,"-",('Denuncias-Renuncias'!I30/'Denuncias-Renuncias'!$G30))</f>
        <v>0</v>
      </c>
      <c r="E30" s="55">
        <f>+IF('Denuncias-Renuncias'!$G30=0,"-",('Denuncias-Renuncias'!J30/'Denuncias-Renuncias'!$G30))</f>
        <v>0.98717948717948723</v>
      </c>
      <c r="F30" s="55">
        <f>+IF('Denuncias-Renuncias'!$G30=0,"-",('Denuncias-Renuncias'!K30/'Denuncias-Renuncias'!$G30))</f>
        <v>0</v>
      </c>
      <c r="G30" s="55">
        <f>+IF('Denuncias-Renuncias'!$G30=0,"-",('Denuncias-Renuncias'!L30/'Denuncias-Renuncias'!$G30))</f>
        <v>0</v>
      </c>
      <c r="H30" s="55">
        <f>+IF('Denuncias-Renuncias'!$G30=0,"-",('Denuncias-Renuncias'!M30/'Denuncias-Renuncias'!$G30))</f>
        <v>0</v>
      </c>
      <c r="I30" s="55">
        <f>+IF('Denuncias-Renuncias'!$G30=0,"-",('Denuncias-Renuncias'!N30/'Denuncias-Renuncias'!$G30))</f>
        <v>1.282051282051282E-2</v>
      </c>
    </row>
    <row r="31" spans="2:9" ht="20.100000000000001" customHeight="1" thickBot="1" x14ac:dyDescent="0.25">
      <c r="B31" s="4" t="s">
        <v>218</v>
      </c>
      <c r="C31" s="57">
        <f>+IF('Denuncias-Renuncias'!$G31=0,"-",('Denuncias-Renuncias'!H31/'Denuncias-Renuncias'!$G31))</f>
        <v>0</v>
      </c>
      <c r="D31" s="55">
        <f>+IF('Denuncias-Renuncias'!$G31=0,"-",('Denuncias-Renuncias'!I31/'Denuncias-Renuncias'!$G31))</f>
        <v>0</v>
      </c>
      <c r="E31" s="55">
        <f>+IF('Denuncias-Renuncias'!$G31=0,"-",('Denuncias-Renuncias'!J31/'Denuncias-Renuncias'!$G31))</f>
        <v>0.9606741573033708</v>
      </c>
      <c r="F31" s="55">
        <f>+IF('Denuncias-Renuncias'!$G31=0,"-",('Denuncias-Renuncias'!K31/'Denuncias-Renuncias'!$G31))</f>
        <v>5.6179775280898875E-3</v>
      </c>
      <c r="G31" s="55">
        <f>+IF('Denuncias-Renuncias'!$G31=0,"-",('Denuncias-Renuncias'!L31/'Denuncias-Renuncias'!$G31))</f>
        <v>3.3707865168539325E-2</v>
      </c>
      <c r="H31" s="55">
        <f>+IF('Denuncias-Renuncias'!$G31=0,"-",('Denuncias-Renuncias'!M31/'Denuncias-Renuncias'!$G31))</f>
        <v>0</v>
      </c>
      <c r="I31" s="55">
        <f>+IF('Denuncias-Renuncias'!$G31=0,"-",('Denuncias-Renuncias'!N31/'Denuncias-Renuncias'!$G31))</f>
        <v>0</v>
      </c>
    </row>
    <row r="32" spans="2:9" ht="20.100000000000001" customHeight="1" thickBot="1" x14ac:dyDescent="0.25">
      <c r="B32" s="4" t="s">
        <v>219</v>
      </c>
      <c r="C32" s="57">
        <f>+IF('Denuncias-Renuncias'!$G32=0,"-",('Denuncias-Renuncias'!H32/'Denuncias-Renuncias'!$G32))</f>
        <v>0</v>
      </c>
      <c r="D32" s="55">
        <f>+IF('Denuncias-Renuncias'!$G32=0,"-",('Denuncias-Renuncias'!I32/'Denuncias-Renuncias'!$G32))</f>
        <v>0</v>
      </c>
      <c r="E32" s="55">
        <f>+IF('Denuncias-Renuncias'!$G32=0,"-",('Denuncias-Renuncias'!J32/'Denuncias-Renuncias'!$G32))</f>
        <v>0.84545454545454546</v>
      </c>
      <c r="F32" s="55">
        <f>+IF('Denuncias-Renuncias'!$G32=0,"-",('Denuncias-Renuncias'!K32/'Denuncias-Renuncias'!$G32))</f>
        <v>0.10909090909090909</v>
      </c>
      <c r="G32" s="55">
        <f>+IF('Denuncias-Renuncias'!$G32=0,"-",('Denuncias-Renuncias'!L32/'Denuncias-Renuncias'!$G32))</f>
        <v>4.5454545454545456E-2</v>
      </c>
      <c r="H32" s="55">
        <f>+IF('Denuncias-Renuncias'!$G32=0,"-",('Denuncias-Renuncias'!M32/'Denuncias-Renuncias'!$G32))</f>
        <v>0</v>
      </c>
      <c r="I32" s="55">
        <f>+IF('Denuncias-Renuncias'!$G32=0,"-",('Denuncias-Renuncias'!N32/'Denuncias-Renuncias'!$G32))</f>
        <v>0</v>
      </c>
    </row>
    <row r="33" spans="2:9" ht="20.100000000000001" customHeight="1" thickBot="1" x14ac:dyDescent="0.25">
      <c r="B33" s="4" t="s">
        <v>220</v>
      </c>
      <c r="C33" s="57">
        <f>+IF('Denuncias-Renuncias'!$G33=0,"-",('Denuncias-Renuncias'!H33/'Denuncias-Renuncias'!$G33))</f>
        <v>0</v>
      </c>
      <c r="D33" s="55">
        <f>+IF('Denuncias-Renuncias'!$G33=0,"-",('Denuncias-Renuncias'!I33/'Denuncias-Renuncias'!$G33))</f>
        <v>0</v>
      </c>
      <c r="E33" s="55">
        <f>+IF('Denuncias-Renuncias'!$G33=0,"-",('Denuncias-Renuncias'!J33/'Denuncias-Renuncias'!$G33))</f>
        <v>0.82051282051282048</v>
      </c>
      <c r="F33" s="55">
        <f>+IF('Denuncias-Renuncias'!$G33=0,"-",('Denuncias-Renuncias'!K33/'Denuncias-Renuncias'!$G33))</f>
        <v>0</v>
      </c>
      <c r="G33" s="55">
        <f>+IF('Denuncias-Renuncias'!$G33=0,"-",('Denuncias-Renuncias'!L33/'Denuncias-Renuncias'!$G33))</f>
        <v>0.17948717948717949</v>
      </c>
      <c r="H33" s="55">
        <f>+IF('Denuncias-Renuncias'!$G33=0,"-",('Denuncias-Renuncias'!M33/'Denuncias-Renuncias'!$G33))</f>
        <v>0</v>
      </c>
      <c r="I33" s="55">
        <f>+IF('Denuncias-Renuncias'!$G33=0,"-",('Denuncias-Renuncias'!N33/'Denuncias-Renuncias'!$G33))</f>
        <v>0</v>
      </c>
    </row>
    <row r="34" spans="2:9" ht="20.100000000000001" customHeight="1" thickBot="1" x14ac:dyDescent="0.25">
      <c r="B34" s="4" t="s">
        <v>221</v>
      </c>
      <c r="C34" s="57">
        <f>+IF('Denuncias-Renuncias'!$G34=0,"-",('Denuncias-Renuncias'!H34/'Denuncias-Renuncias'!$G34))</f>
        <v>0</v>
      </c>
      <c r="D34" s="55">
        <f>+IF('Denuncias-Renuncias'!$G34=0,"-",('Denuncias-Renuncias'!I34/'Denuncias-Renuncias'!$G34))</f>
        <v>0</v>
      </c>
      <c r="E34" s="55">
        <f>+IF('Denuncias-Renuncias'!$G34=0,"-",('Denuncias-Renuncias'!J34/'Denuncias-Renuncias'!$G34))</f>
        <v>0.8857868020304569</v>
      </c>
      <c r="F34" s="55">
        <f>+IF('Denuncias-Renuncias'!$G34=0,"-",('Denuncias-Renuncias'!K34/'Denuncias-Renuncias'!$G34))</f>
        <v>2.5380710659898475E-3</v>
      </c>
      <c r="G34" s="55">
        <f>+IF('Denuncias-Renuncias'!$G34=0,"-",('Denuncias-Renuncias'!L34/'Denuncias-Renuncias'!$G34))</f>
        <v>0.1116751269035533</v>
      </c>
      <c r="H34" s="55">
        <f>+IF('Denuncias-Renuncias'!$G34=0,"-",('Denuncias-Renuncias'!M34/'Denuncias-Renuncias'!$G34))</f>
        <v>0</v>
      </c>
      <c r="I34" s="55">
        <f>+IF('Denuncias-Renuncias'!$G34=0,"-",('Denuncias-Renuncias'!N34/'Denuncias-Renuncias'!$G34))</f>
        <v>0</v>
      </c>
    </row>
    <row r="35" spans="2:9" ht="20.100000000000001" customHeight="1" thickBot="1" x14ac:dyDescent="0.25">
      <c r="B35" s="4" t="s">
        <v>222</v>
      </c>
      <c r="C35" s="57">
        <f>+IF('Denuncias-Renuncias'!$G35=0,"-",('Denuncias-Renuncias'!H35/'Denuncias-Renuncias'!$G35))</f>
        <v>0</v>
      </c>
      <c r="D35" s="55">
        <f>+IF('Denuncias-Renuncias'!$G35=0,"-",('Denuncias-Renuncias'!I35/'Denuncias-Renuncias'!$G35))</f>
        <v>0</v>
      </c>
      <c r="E35" s="55">
        <f>+IF('Denuncias-Renuncias'!$G35=0,"-",('Denuncias-Renuncias'!J35/'Denuncias-Renuncias'!$G35))</f>
        <v>0.84090909090909094</v>
      </c>
      <c r="F35" s="55">
        <f>+IF('Denuncias-Renuncias'!$G35=0,"-",('Denuncias-Renuncias'!K35/'Denuncias-Renuncias'!$G35))</f>
        <v>3.4090909090909088E-2</v>
      </c>
      <c r="G35" s="55">
        <f>+IF('Denuncias-Renuncias'!$G35=0,"-",('Denuncias-Renuncias'!L35/'Denuncias-Renuncias'!$G35))</f>
        <v>0.10227272727272728</v>
      </c>
      <c r="H35" s="55">
        <f>+IF('Denuncias-Renuncias'!$G35=0,"-",('Denuncias-Renuncias'!M35/'Denuncias-Renuncias'!$G35))</f>
        <v>0</v>
      </c>
      <c r="I35" s="55">
        <f>+IF('Denuncias-Renuncias'!$G35=0,"-",('Denuncias-Renuncias'!N35/'Denuncias-Renuncias'!$G35))</f>
        <v>2.2727272727272728E-2</v>
      </c>
    </row>
    <row r="36" spans="2:9" ht="20.100000000000001" customHeight="1" thickBot="1" x14ac:dyDescent="0.25">
      <c r="B36" s="4" t="s">
        <v>223</v>
      </c>
      <c r="C36" s="57">
        <f>+IF('Denuncias-Renuncias'!$G36=0,"-",('Denuncias-Renuncias'!H36/'Denuncias-Renuncias'!$G36))</f>
        <v>0</v>
      </c>
      <c r="D36" s="55">
        <f>+IF('Denuncias-Renuncias'!$G36=0,"-",('Denuncias-Renuncias'!I36/'Denuncias-Renuncias'!$G36))</f>
        <v>0</v>
      </c>
      <c r="E36" s="55">
        <f>+IF('Denuncias-Renuncias'!$G36=0,"-",('Denuncias-Renuncias'!J36/'Denuncias-Renuncias'!$G36))</f>
        <v>0.7289719626168224</v>
      </c>
      <c r="F36" s="55">
        <f>+IF('Denuncias-Renuncias'!$G36=0,"-",('Denuncias-Renuncias'!K36/'Denuncias-Renuncias'!$G36))</f>
        <v>1.5576323987538941E-2</v>
      </c>
      <c r="G36" s="55">
        <f>+IF('Denuncias-Renuncias'!$G36=0,"-",('Denuncias-Renuncias'!L36/'Denuncias-Renuncias'!$G36))</f>
        <v>0.1557632398753894</v>
      </c>
      <c r="H36" s="55">
        <f>+IF('Denuncias-Renuncias'!$G36=0,"-",('Denuncias-Renuncias'!M36/'Denuncias-Renuncias'!$G36))</f>
        <v>9.9688473520249218E-2</v>
      </c>
      <c r="I36" s="55">
        <f>+IF('Denuncias-Renuncias'!$G36=0,"-",('Denuncias-Renuncias'!N36/'Denuncias-Renuncias'!$G36))</f>
        <v>0</v>
      </c>
    </row>
    <row r="37" spans="2:9" ht="20.100000000000001" customHeight="1" thickBot="1" x14ac:dyDescent="0.25">
      <c r="B37" s="4" t="s">
        <v>224</v>
      </c>
      <c r="C37" s="57">
        <f>+IF('Denuncias-Renuncias'!$G37=0,"-",('Denuncias-Renuncias'!H37/'Denuncias-Renuncias'!$G37))</f>
        <v>0</v>
      </c>
      <c r="D37" s="55">
        <f>+IF('Denuncias-Renuncias'!$G37=0,"-",('Denuncias-Renuncias'!I37/'Denuncias-Renuncias'!$G37))</f>
        <v>0</v>
      </c>
      <c r="E37" s="55">
        <f>+IF('Denuncias-Renuncias'!$G37=0,"-",('Denuncias-Renuncias'!J37/'Denuncias-Renuncias'!$G37))</f>
        <v>0.74328859060402686</v>
      </c>
      <c r="F37" s="55">
        <f>+IF('Denuncias-Renuncias'!$G37=0,"-",('Denuncias-Renuncias'!K37/'Denuncias-Renuncias'!$G37))</f>
        <v>3.3557046979865771E-3</v>
      </c>
      <c r="G37" s="55">
        <f>+IF('Denuncias-Renuncias'!$G37=0,"-",('Denuncias-Renuncias'!L37/'Denuncias-Renuncias'!$G37))</f>
        <v>0.20469798657718122</v>
      </c>
      <c r="H37" s="55">
        <f>+IF('Denuncias-Renuncias'!$G37=0,"-",('Denuncias-Renuncias'!M37/'Denuncias-Renuncias'!$G37))</f>
        <v>4.8657718120805368E-2</v>
      </c>
      <c r="I37" s="55">
        <f>+IF('Denuncias-Renuncias'!$G37=0,"-",('Denuncias-Renuncias'!N37/'Denuncias-Renuncias'!$G37))</f>
        <v>0</v>
      </c>
    </row>
    <row r="38" spans="2:9" ht="20.100000000000001" customHeight="1" thickBot="1" x14ac:dyDescent="0.25">
      <c r="B38" s="4" t="s">
        <v>225</v>
      </c>
      <c r="C38" s="57">
        <f>+IF('Denuncias-Renuncias'!$G38=0,"-",('Denuncias-Renuncias'!H38/'Denuncias-Renuncias'!$G38))</f>
        <v>8.1081081081081086E-2</v>
      </c>
      <c r="D38" s="55">
        <f>+IF('Denuncias-Renuncias'!$G38=0,"-",('Denuncias-Renuncias'!I38/'Denuncias-Renuncias'!$G38))</f>
        <v>0</v>
      </c>
      <c r="E38" s="55">
        <f>+IF('Denuncias-Renuncias'!$G38=0,"-",('Denuncias-Renuncias'!J38/'Denuncias-Renuncias'!$G38))</f>
        <v>0.75135135135135134</v>
      </c>
      <c r="F38" s="55">
        <f>+IF('Denuncias-Renuncias'!$G38=0,"-",('Denuncias-Renuncias'!K38/'Denuncias-Renuncias'!$G38))</f>
        <v>0</v>
      </c>
      <c r="G38" s="55">
        <f>+IF('Denuncias-Renuncias'!$G38=0,"-",('Denuncias-Renuncias'!L38/'Denuncias-Renuncias'!$G38))</f>
        <v>8.1081081081081086E-2</v>
      </c>
      <c r="H38" s="55">
        <f>+IF('Denuncias-Renuncias'!$G38=0,"-",('Denuncias-Renuncias'!M38/'Denuncias-Renuncias'!$G38))</f>
        <v>5.9459459459459463E-2</v>
      </c>
      <c r="I38" s="55">
        <f>+IF('Denuncias-Renuncias'!$G38=0,"-",('Denuncias-Renuncias'!N38/'Denuncias-Renuncias'!$G38))</f>
        <v>2.7027027027027029E-2</v>
      </c>
    </row>
    <row r="39" spans="2:9" ht="20.100000000000001" customHeight="1" thickBot="1" x14ac:dyDescent="0.25">
      <c r="B39" s="4" t="s">
        <v>226</v>
      </c>
      <c r="C39" s="57">
        <f>+IF('Denuncias-Renuncias'!$G39=0,"-",('Denuncias-Renuncias'!H39/'Denuncias-Renuncias'!$G39))</f>
        <v>1.6286644951140065E-2</v>
      </c>
      <c r="D39" s="55">
        <f>+IF('Denuncias-Renuncias'!$G39=0,"-",('Denuncias-Renuncias'!I39/'Denuncias-Renuncias'!$G39))</f>
        <v>0</v>
      </c>
      <c r="E39" s="55">
        <f>+IF('Denuncias-Renuncias'!$G39=0,"-",('Denuncias-Renuncias'!J39/'Denuncias-Renuncias'!$G39))</f>
        <v>0.94136807817589574</v>
      </c>
      <c r="F39" s="55">
        <f>+IF('Denuncias-Renuncias'!$G39=0,"-",('Denuncias-Renuncias'!K39/'Denuncias-Renuncias'!$G39))</f>
        <v>0</v>
      </c>
      <c r="G39" s="55">
        <f>+IF('Denuncias-Renuncias'!$G39=0,"-",('Denuncias-Renuncias'!L39/'Denuncias-Renuncias'!$G39))</f>
        <v>6.5146579804560263E-3</v>
      </c>
      <c r="H39" s="55">
        <f>+IF('Denuncias-Renuncias'!$G39=0,"-",('Denuncias-Renuncias'!M39/'Denuncias-Renuncias'!$G39))</f>
        <v>3.5830618892508145E-2</v>
      </c>
      <c r="I39" s="55">
        <f>+IF('Denuncias-Renuncias'!$G39=0,"-",('Denuncias-Renuncias'!N39/'Denuncias-Renuncias'!$G39))</f>
        <v>0</v>
      </c>
    </row>
    <row r="40" spans="2:9" ht="20.100000000000001" customHeight="1" thickBot="1" x14ac:dyDescent="0.25">
      <c r="B40" s="4" t="s">
        <v>227</v>
      </c>
      <c r="C40" s="57">
        <f>+IF('Denuncias-Renuncias'!$G40=0,"-",('Denuncias-Renuncias'!H40/'Denuncias-Renuncias'!$G40))</f>
        <v>0</v>
      </c>
      <c r="D40" s="55">
        <f>+IF('Denuncias-Renuncias'!$G40=0,"-",('Denuncias-Renuncias'!I40/'Denuncias-Renuncias'!$G40))</f>
        <v>1.2676056338028169E-2</v>
      </c>
      <c r="E40" s="55">
        <f>+IF('Denuncias-Renuncias'!$G40=0,"-",('Denuncias-Renuncias'!J40/'Denuncias-Renuncias'!$G40))</f>
        <v>0.70422535211267601</v>
      </c>
      <c r="F40" s="55">
        <f>+IF('Denuncias-Renuncias'!$G40=0,"-",('Denuncias-Renuncias'!K40/'Denuncias-Renuncias'!$G40))</f>
        <v>0</v>
      </c>
      <c r="G40" s="55">
        <f>+IF('Denuncias-Renuncias'!$G40=0,"-",('Denuncias-Renuncias'!L40/'Denuncias-Renuncias'!$G40))</f>
        <v>9.014084507042254E-2</v>
      </c>
      <c r="H40" s="55">
        <f>+IF('Denuncias-Renuncias'!$G40=0,"-",('Denuncias-Renuncias'!M40/'Denuncias-Renuncias'!$G40))</f>
        <v>6.6197183098591544E-2</v>
      </c>
      <c r="I40" s="55">
        <f>+IF('Denuncias-Renuncias'!$G40=0,"-",('Denuncias-Renuncias'!N40/'Denuncias-Renuncias'!$G40))</f>
        <v>0.12676056338028169</v>
      </c>
    </row>
    <row r="41" spans="2:9" ht="20.100000000000001" customHeight="1" thickBot="1" x14ac:dyDescent="0.25">
      <c r="B41" s="4" t="s">
        <v>228</v>
      </c>
      <c r="C41" s="57">
        <f>+IF('Denuncias-Renuncias'!$G41=0,"-",('Denuncias-Renuncias'!H41/'Denuncias-Renuncias'!$G41))</f>
        <v>7.423117709437964E-3</v>
      </c>
      <c r="D41" s="55">
        <f>+IF('Denuncias-Renuncias'!$G41=0,"-",('Denuncias-Renuncias'!I41/'Denuncias-Renuncias'!$G41))</f>
        <v>9.1198303287380704E-3</v>
      </c>
      <c r="E41" s="55">
        <f>+IF('Denuncias-Renuncias'!$G41=0,"-",('Denuncias-Renuncias'!J41/'Denuncias-Renuncias'!$G41))</f>
        <v>0.77709437963944861</v>
      </c>
      <c r="F41" s="55">
        <f>+IF('Denuncias-Renuncias'!$G41=0,"-",('Denuncias-Renuncias'!K41/'Denuncias-Renuncias'!$G41))</f>
        <v>1.4634146341463415E-2</v>
      </c>
      <c r="G41" s="55">
        <f>+IF('Denuncias-Renuncias'!$G41=0,"-",('Denuncias-Renuncias'!L41/'Denuncias-Renuncias'!$G41))</f>
        <v>0.11961823966065747</v>
      </c>
      <c r="H41" s="55">
        <f>+IF('Denuncias-Renuncias'!$G41=0,"-",('Denuncias-Renuncias'!M41/'Denuncias-Renuncias'!$G41))</f>
        <v>6.7868504772004248E-2</v>
      </c>
      <c r="I41" s="55">
        <f>+IF('Denuncias-Renuncias'!$G41=0,"-",('Denuncias-Renuncias'!N41/'Denuncias-Renuncias'!$G41))</f>
        <v>4.2417815482502655E-3</v>
      </c>
    </row>
    <row r="42" spans="2:9" ht="20.100000000000001" customHeight="1" thickBot="1" x14ac:dyDescent="0.25">
      <c r="B42" s="4" t="s">
        <v>229</v>
      </c>
      <c r="C42" s="57">
        <f>+IF('Denuncias-Renuncias'!$G42=0,"-",('Denuncias-Renuncias'!H42/'Denuncias-Renuncias'!$G42))</f>
        <v>1.2987012987012987E-3</v>
      </c>
      <c r="D42" s="55">
        <f>+IF('Denuncias-Renuncias'!$G42=0,"-",('Denuncias-Renuncias'!I42/'Denuncias-Renuncias'!$G42))</f>
        <v>0</v>
      </c>
      <c r="E42" s="55">
        <f>+IF('Denuncias-Renuncias'!$G42=0,"-",('Denuncias-Renuncias'!J42/'Denuncias-Renuncias'!$G42))</f>
        <v>0.83116883116883122</v>
      </c>
      <c r="F42" s="55">
        <f>+IF('Denuncias-Renuncias'!$G42=0,"-",('Denuncias-Renuncias'!K42/'Denuncias-Renuncias'!$G42))</f>
        <v>1.038961038961039E-2</v>
      </c>
      <c r="G42" s="55">
        <f>+IF('Denuncias-Renuncias'!$G42=0,"-",('Denuncias-Renuncias'!L42/'Denuncias-Renuncias'!$G42))</f>
        <v>0.12077922077922078</v>
      </c>
      <c r="H42" s="55">
        <f>+IF('Denuncias-Renuncias'!$G42=0,"-",('Denuncias-Renuncias'!M42/'Denuncias-Renuncias'!$G42))</f>
        <v>3.6363636363636362E-2</v>
      </c>
      <c r="I42" s="55">
        <f>+IF('Denuncias-Renuncias'!$G42=0,"-",('Denuncias-Renuncias'!N42/'Denuncias-Renuncias'!$G42))</f>
        <v>0</v>
      </c>
    </row>
    <row r="43" spans="2:9" ht="20.100000000000001" customHeight="1" thickBot="1" x14ac:dyDescent="0.25">
      <c r="B43" s="4" t="s">
        <v>230</v>
      </c>
      <c r="C43" s="57">
        <f>+IF('Denuncias-Renuncias'!$G43=0,"-",('Denuncias-Renuncias'!H43/'Denuncias-Renuncias'!$G43))</f>
        <v>0</v>
      </c>
      <c r="D43" s="55">
        <f>+IF('Denuncias-Renuncias'!$G43=0,"-",('Denuncias-Renuncias'!I43/'Denuncias-Renuncias'!$G43))</f>
        <v>0</v>
      </c>
      <c r="E43" s="55">
        <f>+IF('Denuncias-Renuncias'!$G43=0,"-",('Denuncias-Renuncias'!J43/'Denuncias-Renuncias'!$G43))</f>
        <v>0.87248322147651003</v>
      </c>
      <c r="F43" s="55">
        <f>+IF('Denuncias-Renuncias'!$G43=0,"-",('Denuncias-Renuncias'!K43/'Denuncias-Renuncias'!$G43))</f>
        <v>0</v>
      </c>
      <c r="G43" s="55">
        <f>+IF('Denuncias-Renuncias'!$G43=0,"-",('Denuncias-Renuncias'!L43/'Denuncias-Renuncias'!$G43))</f>
        <v>6.7114093959731544E-2</v>
      </c>
      <c r="H43" s="55">
        <f>+IF('Denuncias-Renuncias'!$G43=0,"-",('Denuncias-Renuncias'!M43/'Denuncias-Renuncias'!$G43))</f>
        <v>0</v>
      </c>
      <c r="I43" s="55">
        <f>+IF('Denuncias-Renuncias'!$G43=0,"-",('Denuncias-Renuncias'!N43/'Denuncias-Renuncias'!$G43))</f>
        <v>6.0402684563758392E-2</v>
      </c>
    </row>
    <row r="44" spans="2:9" ht="20.100000000000001" customHeight="1" thickBot="1" x14ac:dyDescent="0.25">
      <c r="B44" s="4" t="s">
        <v>231</v>
      </c>
      <c r="C44" s="57">
        <f>+IF('Denuncias-Renuncias'!$G44=0,"-",('Denuncias-Renuncias'!H44/'Denuncias-Renuncias'!$G44))</f>
        <v>0</v>
      </c>
      <c r="D44" s="55">
        <f>+IF('Denuncias-Renuncias'!$G44=0,"-",('Denuncias-Renuncias'!I44/'Denuncias-Renuncias'!$G44))</f>
        <v>0</v>
      </c>
      <c r="E44" s="55">
        <f>+IF('Denuncias-Renuncias'!$G44=0,"-",('Denuncias-Renuncias'!J44/'Denuncias-Renuncias'!$G44))</f>
        <v>0.98726114649681529</v>
      </c>
      <c r="F44" s="55">
        <f>+IF('Denuncias-Renuncias'!$G44=0,"-",('Denuncias-Renuncias'!K44/'Denuncias-Renuncias'!$G44))</f>
        <v>2.5477707006369425E-3</v>
      </c>
      <c r="G44" s="55">
        <f>+IF('Denuncias-Renuncias'!$G44=0,"-",('Denuncias-Renuncias'!L44/'Denuncias-Renuncias'!$G44))</f>
        <v>6.369426751592357E-3</v>
      </c>
      <c r="H44" s="55">
        <f>+IF('Denuncias-Renuncias'!$G44=0,"-",('Denuncias-Renuncias'!M44/'Denuncias-Renuncias'!$G44))</f>
        <v>3.821656050955414E-3</v>
      </c>
      <c r="I44" s="55">
        <f>+IF('Denuncias-Renuncias'!$G44=0,"-",('Denuncias-Renuncias'!N44/'Denuncias-Renuncias'!$G44))</f>
        <v>0</v>
      </c>
    </row>
    <row r="45" spans="2:9" ht="20.100000000000001" customHeight="1" thickBot="1" x14ac:dyDescent="0.25">
      <c r="B45" s="4" t="s">
        <v>232</v>
      </c>
      <c r="C45" s="57">
        <f>+IF('Denuncias-Renuncias'!$G45=0,"-",('Denuncias-Renuncias'!H45/'Denuncias-Renuncias'!$G45))</f>
        <v>1.2785741960480435E-2</v>
      </c>
      <c r="D45" s="55">
        <f>+IF('Denuncias-Renuncias'!$G45=0,"-",('Denuncias-Renuncias'!I45/'Denuncias-Renuncias'!$G45))</f>
        <v>0</v>
      </c>
      <c r="E45" s="55">
        <f>+IF('Denuncias-Renuncias'!$G45=0,"-",('Denuncias-Renuncias'!J45/'Denuncias-Renuncias'!$G45))</f>
        <v>0.74777218132506784</v>
      </c>
      <c r="F45" s="55">
        <f>+IF('Denuncias-Renuncias'!$G45=0,"-",('Denuncias-Renuncias'!K45/'Denuncias-Renuncias'!$G45))</f>
        <v>1.0073614877954282E-2</v>
      </c>
      <c r="G45" s="55">
        <f>+IF('Denuncias-Renuncias'!$G45=0,"-",('Denuncias-Renuncias'!L45/'Denuncias-Renuncias'!$G45))</f>
        <v>0.13948082138705928</v>
      </c>
      <c r="H45" s="55">
        <f>+IF('Denuncias-Renuncias'!$G45=0,"-",('Denuncias-Renuncias'!M45/'Denuncias-Renuncias'!$G45))</f>
        <v>8.5625726462611393E-2</v>
      </c>
      <c r="I45" s="55">
        <f>+IF('Denuncias-Renuncias'!$G45=0,"-",('Denuncias-Renuncias'!N45/'Denuncias-Renuncias'!$G45))</f>
        <v>4.2619139868268112E-3</v>
      </c>
    </row>
    <row r="46" spans="2:9" ht="20.100000000000001" customHeight="1" thickBot="1" x14ac:dyDescent="0.25">
      <c r="B46" s="4" t="s">
        <v>233</v>
      </c>
      <c r="C46" s="57">
        <f>+IF('Denuncias-Renuncias'!$G46=0,"-",('Denuncias-Renuncias'!H46/'Denuncias-Renuncias'!$G46))</f>
        <v>0</v>
      </c>
      <c r="D46" s="55">
        <f>+IF('Denuncias-Renuncias'!$G46=0,"-",('Denuncias-Renuncias'!I46/'Denuncias-Renuncias'!$G46))</f>
        <v>0</v>
      </c>
      <c r="E46" s="55">
        <f>+IF('Denuncias-Renuncias'!$G46=0,"-",('Denuncias-Renuncias'!J46/'Denuncias-Renuncias'!$G46))</f>
        <v>0.72348993288590602</v>
      </c>
      <c r="F46" s="55">
        <f>+IF('Denuncias-Renuncias'!$G46=0,"-",('Denuncias-Renuncias'!K46/'Denuncias-Renuncias'!$G46))</f>
        <v>2.1476510067114093E-2</v>
      </c>
      <c r="G46" s="55">
        <f>+IF('Denuncias-Renuncias'!$G46=0,"-",('Denuncias-Renuncias'!L46/'Denuncias-Renuncias'!$G46))</f>
        <v>0.13825503355704699</v>
      </c>
      <c r="H46" s="55">
        <f>+IF('Denuncias-Renuncias'!$G46=0,"-",('Denuncias-Renuncias'!M46/'Denuncias-Renuncias'!$G46))</f>
        <v>0</v>
      </c>
      <c r="I46" s="55">
        <f>+IF('Denuncias-Renuncias'!$G46=0,"-",('Denuncias-Renuncias'!N46/'Denuncias-Renuncias'!$G46))</f>
        <v>0.11677852348993288</v>
      </c>
    </row>
    <row r="47" spans="2:9" ht="20.100000000000001" customHeight="1" thickBot="1" x14ac:dyDescent="0.25">
      <c r="B47" s="4" t="s">
        <v>234</v>
      </c>
      <c r="C47" s="57">
        <f>+IF('Denuncias-Renuncias'!$G47=0,"-",('Denuncias-Renuncias'!H47/'Denuncias-Renuncias'!$G47))</f>
        <v>4.6538685282140778E-3</v>
      </c>
      <c r="D47" s="55">
        <f>+IF('Denuncias-Renuncias'!$G47=0,"-",('Denuncias-Renuncias'!I47/'Denuncias-Renuncias'!$G47))</f>
        <v>8.7260034904013963E-4</v>
      </c>
      <c r="E47" s="55">
        <f>+IF('Denuncias-Renuncias'!$G47=0,"-",('Denuncias-Renuncias'!J47/'Denuncias-Renuncias'!$G47))</f>
        <v>0.60325770796974987</v>
      </c>
      <c r="F47" s="55">
        <f>+IF('Denuncias-Renuncias'!$G47=0,"-",('Denuncias-Renuncias'!K47/'Denuncias-Renuncias'!$G47))</f>
        <v>1.5125072716695753E-2</v>
      </c>
      <c r="G47" s="55">
        <f>+IF('Denuncias-Renuncias'!$G47=0,"-",('Denuncias-Renuncias'!L47/'Denuncias-Renuncias'!$G47))</f>
        <v>0.18906340895869692</v>
      </c>
      <c r="H47" s="55">
        <f>+IF('Denuncias-Renuncias'!$G47=0,"-",('Denuncias-Renuncias'!M47/'Denuncias-Renuncias'!$G47))</f>
        <v>0.13990692262943571</v>
      </c>
      <c r="I47" s="55">
        <f>+IF('Denuncias-Renuncias'!$G47=0,"-",('Denuncias-Renuncias'!N47/'Denuncias-Renuncias'!$G47))</f>
        <v>4.712041884816754E-2</v>
      </c>
    </row>
    <row r="48" spans="2:9" ht="20.100000000000001" customHeight="1" thickBot="1" x14ac:dyDescent="0.25">
      <c r="B48" s="4" t="s">
        <v>235</v>
      </c>
      <c r="C48" s="57">
        <f>+IF('Denuncias-Renuncias'!$G48=0,"-",('Denuncias-Renuncias'!H48/'Denuncias-Renuncias'!$G48))</f>
        <v>2.1072796934865901E-2</v>
      </c>
      <c r="D48" s="55">
        <f>+IF('Denuncias-Renuncias'!$G48=0,"-",('Denuncias-Renuncias'!I48/'Denuncias-Renuncias'!$G48))</f>
        <v>0</v>
      </c>
      <c r="E48" s="55">
        <f>+IF('Denuncias-Renuncias'!$G48=0,"-",('Denuncias-Renuncias'!J48/'Denuncias-Renuncias'!$G48))</f>
        <v>0.84865900383141768</v>
      </c>
      <c r="F48" s="55">
        <f>+IF('Denuncias-Renuncias'!$G48=0,"-",('Denuncias-Renuncias'!K48/'Denuncias-Renuncias'!$G48))</f>
        <v>1.1494252873563218E-2</v>
      </c>
      <c r="G48" s="55">
        <f>+IF('Denuncias-Renuncias'!$G48=0,"-",('Denuncias-Renuncias'!L48/'Denuncias-Renuncias'!$G48))</f>
        <v>8.2375478927203066E-2</v>
      </c>
      <c r="H48" s="55">
        <f>+IF('Denuncias-Renuncias'!$G48=0,"-",('Denuncias-Renuncias'!M48/'Denuncias-Renuncias'!$G48))</f>
        <v>2.2988505747126436E-2</v>
      </c>
      <c r="I48" s="55">
        <f>+IF('Denuncias-Renuncias'!$G48=0,"-",('Denuncias-Renuncias'!N48/'Denuncias-Renuncias'!$G48))</f>
        <v>1.3409961685823755E-2</v>
      </c>
    </row>
    <row r="49" spans="2:9" ht="20.100000000000001" customHeight="1" thickBot="1" x14ac:dyDescent="0.25">
      <c r="B49" s="4" t="s">
        <v>236</v>
      </c>
      <c r="C49" s="57">
        <f>+IF('Denuncias-Renuncias'!$G49=0,"-",('Denuncias-Renuncias'!H49/'Denuncias-Renuncias'!$G49))</f>
        <v>0</v>
      </c>
      <c r="D49" s="55">
        <f>+IF('Denuncias-Renuncias'!$G49=0,"-",('Denuncias-Renuncias'!I49/'Denuncias-Renuncias'!$G49))</f>
        <v>0</v>
      </c>
      <c r="E49" s="55">
        <f>+IF('Denuncias-Renuncias'!$G49=0,"-",('Denuncias-Renuncias'!J49/'Denuncias-Renuncias'!$G49))</f>
        <v>0.64871794871794874</v>
      </c>
      <c r="F49" s="55">
        <f>+IF('Denuncias-Renuncias'!$G49=0,"-",('Denuncias-Renuncias'!K49/'Denuncias-Renuncias'!$G49))</f>
        <v>1.7948717948717947E-2</v>
      </c>
      <c r="G49" s="55">
        <f>+IF('Denuncias-Renuncias'!$G49=0,"-",('Denuncias-Renuncias'!L49/'Denuncias-Renuncias'!$G49))</f>
        <v>0.30769230769230771</v>
      </c>
      <c r="H49" s="55">
        <f>+IF('Denuncias-Renuncias'!$G49=0,"-",('Denuncias-Renuncias'!M49/'Denuncias-Renuncias'!$G49))</f>
        <v>2.564102564102564E-2</v>
      </c>
      <c r="I49" s="55">
        <f>+IF('Denuncias-Renuncias'!$G49=0,"-",('Denuncias-Renuncias'!N49/'Denuncias-Renuncias'!$G49))</f>
        <v>0</v>
      </c>
    </row>
    <row r="50" spans="2:9" ht="20.100000000000001" customHeight="1" thickBot="1" x14ac:dyDescent="0.25">
      <c r="B50" s="4" t="s">
        <v>237</v>
      </c>
      <c r="C50" s="57">
        <f>+IF('Denuncias-Renuncias'!$G50=0,"-",('Denuncias-Renuncias'!H50/'Denuncias-Renuncias'!$G50))</f>
        <v>0</v>
      </c>
      <c r="D50" s="55">
        <f>+IF('Denuncias-Renuncias'!$G50=0,"-",('Denuncias-Renuncias'!I50/'Denuncias-Renuncias'!$G50))</f>
        <v>0</v>
      </c>
      <c r="E50" s="55">
        <f>+IF('Denuncias-Renuncias'!$G50=0,"-",('Denuncias-Renuncias'!J50/'Denuncias-Renuncias'!$G50))</f>
        <v>0.84780278670953912</v>
      </c>
      <c r="F50" s="55">
        <f>+IF('Denuncias-Renuncias'!$G50=0,"-",('Denuncias-Renuncias'!K50/'Denuncias-Renuncias'!$G50))</f>
        <v>1.5005359056806002E-2</v>
      </c>
      <c r="G50" s="55">
        <f>+IF('Denuncias-Renuncias'!$G50=0,"-",('Denuncias-Renuncias'!L50/'Denuncias-Renuncias'!$G50))</f>
        <v>0.1157556270096463</v>
      </c>
      <c r="H50" s="55">
        <f>+IF('Denuncias-Renuncias'!$G50=0,"-",('Denuncias-Renuncias'!M50/'Denuncias-Renuncias'!$G50))</f>
        <v>1.9292604501607719E-2</v>
      </c>
      <c r="I50" s="55">
        <f>+IF('Denuncias-Renuncias'!$G50=0,"-",('Denuncias-Renuncias'!N50/'Denuncias-Renuncias'!$G50))</f>
        <v>2.1436227224008574E-3</v>
      </c>
    </row>
    <row r="51" spans="2:9" ht="20.100000000000001" customHeight="1" thickBot="1" x14ac:dyDescent="0.25">
      <c r="B51" s="4" t="s">
        <v>238</v>
      </c>
      <c r="C51" s="57">
        <f>+IF('Denuncias-Renuncias'!$G51=0,"-",('Denuncias-Renuncias'!H51/'Denuncias-Renuncias'!$G51))</f>
        <v>3.6585365853658534E-2</v>
      </c>
      <c r="D51" s="55">
        <f>+IF('Denuncias-Renuncias'!$G51=0,"-",('Denuncias-Renuncias'!I51/'Denuncias-Renuncias'!$G51))</f>
        <v>0</v>
      </c>
      <c r="E51" s="55">
        <f>+IF('Denuncias-Renuncias'!$G51=0,"-",('Denuncias-Renuncias'!J51/'Denuncias-Renuncias'!$G51))</f>
        <v>0.69918699186991873</v>
      </c>
      <c r="F51" s="55">
        <f>+IF('Denuncias-Renuncias'!$G51=0,"-",('Denuncias-Renuncias'!K51/'Denuncias-Renuncias'!$G51))</f>
        <v>6.5040650406504072E-2</v>
      </c>
      <c r="G51" s="55">
        <f>+IF('Denuncias-Renuncias'!$G51=0,"-",('Denuncias-Renuncias'!L51/'Denuncias-Renuncias'!$G51))</f>
        <v>0.10569105691056911</v>
      </c>
      <c r="H51" s="55">
        <f>+IF('Denuncias-Renuncias'!$G51=0,"-",('Denuncias-Renuncias'!M51/'Denuncias-Renuncias'!$G51))</f>
        <v>5.6910569105691054E-2</v>
      </c>
      <c r="I51" s="55">
        <f>+IF('Denuncias-Renuncias'!$G51=0,"-",('Denuncias-Renuncias'!N51/'Denuncias-Renuncias'!$G51))</f>
        <v>3.6585365853658534E-2</v>
      </c>
    </row>
    <row r="52" spans="2:9" ht="20.100000000000001" customHeight="1" thickBot="1" x14ac:dyDescent="0.25">
      <c r="B52" s="4" t="s">
        <v>239</v>
      </c>
      <c r="C52" s="57">
        <f>+IF('Denuncias-Renuncias'!$G52=0,"-",('Denuncias-Renuncias'!H52/'Denuncias-Renuncias'!$G52))</f>
        <v>0</v>
      </c>
      <c r="D52" s="55">
        <f>+IF('Denuncias-Renuncias'!$G52=0,"-",('Denuncias-Renuncias'!I52/'Denuncias-Renuncias'!$G52))</f>
        <v>0</v>
      </c>
      <c r="E52" s="55">
        <f>+IF('Denuncias-Renuncias'!$G52=0,"-",('Denuncias-Renuncias'!J52/'Denuncias-Renuncias'!$G52))</f>
        <v>0.66812227074235808</v>
      </c>
      <c r="F52" s="55">
        <f>+IF('Denuncias-Renuncias'!$G52=0,"-",('Denuncias-Renuncias'!K52/'Denuncias-Renuncias'!$G52))</f>
        <v>4.3668122270742356E-3</v>
      </c>
      <c r="G52" s="55">
        <f>+IF('Denuncias-Renuncias'!$G52=0,"-",('Denuncias-Renuncias'!L52/'Denuncias-Renuncias'!$G52))</f>
        <v>0.29257641921397382</v>
      </c>
      <c r="H52" s="55">
        <f>+IF('Denuncias-Renuncias'!$G52=0,"-",('Denuncias-Renuncias'!M52/'Denuncias-Renuncias'!$G52))</f>
        <v>2.1834061135371178E-2</v>
      </c>
      <c r="I52" s="55">
        <f>+IF('Denuncias-Renuncias'!$G52=0,"-",('Denuncias-Renuncias'!N52/'Denuncias-Renuncias'!$G52))</f>
        <v>1.3100436681222707E-2</v>
      </c>
    </row>
    <row r="53" spans="2:9" ht="20.100000000000001" customHeight="1" thickBot="1" x14ac:dyDescent="0.25">
      <c r="B53" s="4" t="s">
        <v>240</v>
      </c>
      <c r="C53" s="57">
        <f>+IF('Denuncias-Renuncias'!$G53=0,"-",('Denuncias-Renuncias'!H53/'Denuncias-Renuncias'!$G53))</f>
        <v>2.0053475935828877E-2</v>
      </c>
      <c r="D53" s="55">
        <f>+IF('Denuncias-Renuncias'!$G53=0,"-",('Denuncias-Renuncias'!I53/'Denuncias-Renuncias'!$G53))</f>
        <v>0</v>
      </c>
      <c r="E53" s="55">
        <f>+IF('Denuncias-Renuncias'!$G53=0,"-",('Denuncias-Renuncias'!J53/'Denuncias-Renuncias'!$G53))</f>
        <v>0.78475935828877008</v>
      </c>
      <c r="F53" s="55">
        <f>+IF('Denuncias-Renuncias'!$G53=0,"-",('Denuncias-Renuncias'!K53/'Denuncias-Renuncias'!$G53))</f>
        <v>1.871657754010695E-2</v>
      </c>
      <c r="G53" s="55">
        <f>+IF('Denuncias-Renuncias'!$G53=0,"-",('Denuncias-Renuncias'!L53/'Denuncias-Renuncias'!$G53))</f>
        <v>0.13101604278074866</v>
      </c>
      <c r="H53" s="55">
        <f>+IF('Denuncias-Renuncias'!$G53=0,"-",('Denuncias-Renuncias'!M53/'Denuncias-Renuncias'!$G53))</f>
        <v>3.4759358288770054E-2</v>
      </c>
      <c r="I53" s="55">
        <f>+IF('Denuncias-Renuncias'!$G53=0,"-",('Denuncias-Renuncias'!N53/'Denuncias-Renuncias'!$G53))</f>
        <v>1.06951871657754E-2</v>
      </c>
    </row>
    <row r="54" spans="2:9" ht="20.100000000000001" customHeight="1" thickBot="1" x14ac:dyDescent="0.25">
      <c r="B54" s="4" t="s">
        <v>241</v>
      </c>
      <c r="C54" s="57">
        <f>+IF('Denuncias-Renuncias'!$G54=0,"-",('Denuncias-Renuncias'!H54/'Denuncias-Renuncias'!$G54))</f>
        <v>4.7503314184710564E-3</v>
      </c>
      <c r="D54" s="55">
        <f>+IF('Denuncias-Renuncias'!$G54=0,"-",('Denuncias-Renuncias'!I54/'Denuncias-Renuncias'!$G54))</f>
        <v>2.0989836500220948E-3</v>
      </c>
      <c r="E54" s="55">
        <f>+IF('Denuncias-Renuncias'!$G54=0,"-",('Denuncias-Renuncias'!J54/'Denuncias-Renuncias'!$G54))</f>
        <v>0.73044631020768891</v>
      </c>
      <c r="F54" s="55">
        <f>+IF('Denuncias-Renuncias'!$G54=0,"-",('Denuncias-Renuncias'!K54/'Denuncias-Renuncias'!$G54))</f>
        <v>1.1599646486964207E-2</v>
      </c>
      <c r="G54" s="55">
        <f>+IF('Denuncias-Renuncias'!$G54=0,"-",('Denuncias-Renuncias'!L54/'Denuncias-Renuncias'!$G54))</f>
        <v>0.16095890410958905</v>
      </c>
      <c r="H54" s="55">
        <f>+IF('Denuncias-Renuncias'!$G54=0,"-",('Denuncias-Renuncias'!M54/'Denuncias-Renuncias'!$G54))</f>
        <v>3.9217852408307559E-2</v>
      </c>
      <c r="I54" s="55">
        <f>+IF('Denuncias-Renuncias'!$G54=0,"-",('Denuncias-Renuncias'!N54/'Denuncias-Renuncias'!$G54))</f>
        <v>5.0927971718957139E-2</v>
      </c>
    </row>
    <row r="55" spans="2:9" ht="20.100000000000001" customHeight="1" thickBot="1" x14ac:dyDescent="0.25">
      <c r="B55" s="4" t="s">
        <v>242</v>
      </c>
      <c r="C55" s="57">
        <f>+IF('Denuncias-Renuncias'!$G55=0,"-",('Denuncias-Renuncias'!H55/'Denuncias-Renuncias'!$G55))</f>
        <v>0</v>
      </c>
      <c r="D55" s="55">
        <f>+IF('Denuncias-Renuncias'!$G55=0,"-",('Denuncias-Renuncias'!I55/'Denuncias-Renuncias'!$G55))</f>
        <v>0</v>
      </c>
      <c r="E55" s="55">
        <f>+IF('Denuncias-Renuncias'!$G55=0,"-",('Denuncias-Renuncias'!J55/'Denuncias-Renuncias'!$G55))</f>
        <v>0.63598759048603926</v>
      </c>
      <c r="F55" s="55">
        <f>+IF('Denuncias-Renuncias'!$G55=0,"-",('Denuncias-Renuncias'!K55/'Denuncias-Renuncias'!$G55))</f>
        <v>4.0847983453981385E-2</v>
      </c>
      <c r="G55" s="55">
        <f>+IF('Denuncias-Renuncias'!$G55=0,"-",('Denuncias-Renuncias'!L55/'Denuncias-Renuncias'!$G55))</f>
        <v>0.20320579110651499</v>
      </c>
      <c r="H55" s="55">
        <f>+IF('Denuncias-Renuncias'!$G55=0,"-",('Denuncias-Renuncias'!M55/'Denuncias-Renuncias'!$G55))</f>
        <v>7.3940020682523269E-2</v>
      </c>
      <c r="I55" s="55">
        <f>+IF('Denuncias-Renuncias'!$G55=0,"-",('Denuncias-Renuncias'!N55/'Denuncias-Renuncias'!$G55))</f>
        <v>4.6018614270941054E-2</v>
      </c>
    </row>
    <row r="56" spans="2:9" ht="20.100000000000001" customHeight="1" thickBot="1" x14ac:dyDescent="0.25">
      <c r="B56" s="4" t="s">
        <v>243</v>
      </c>
      <c r="C56" s="57">
        <f>+IF('Denuncias-Renuncias'!$G56=0,"-",('Denuncias-Renuncias'!H56/'Denuncias-Renuncias'!$G56))</f>
        <v>0</v>
      </c>
      <c r="D56" s="55">
        <f>+IF('Denuncias-Renuncias'!$G56=0,"-",('Denuncias-Renuncias'!I56/'Denuncias-Renuncias'!$G56))</f>
        <v>0</v>
      </c>
      <c r="E56" s="55">
        <f>+IF('Denuncias-Renuncias'!$G56=0,"-",('Denuncias-Renuncias'!J56/'Denuncias-Renuncias'!$G56))</f>
        <v>0.79603399433427757</v>
      </c>
      <c r="F56" s="55">
        <f>+IF('Denuncias-Renuncias'!$G56=0,"-",('Denuncias-Renuncias'!K56/'Denuncias-Renuncias'!$G56))</f>
        <v>1.9830028328611898E-2</v>
      </c>
      <c r="G56" s="55">
        <f>+IF('Denuncias-Renuncias'!$G56=0,"-",('Denuncias-Renuncias'!L56/'Denuncias-Renuncias'!$G56))</f>
        <v>0.13881019830028329</v>
      </c>
      <c r="H56" s="55">
        <f>+IF('Denuncias-Renuncias'!$G56=0,"-",('Denuncias-Renuncias'!M56/'Denuncias-Renuncias'!$G56))</f>
        <v>0</v>
      </c>
      <c r="I56" s="55">
        <f>+IF('Denuncias-Renuncias'!$G56=0,"-",('Denuncias-Renuncias'!N56/'Denuncias-Renuncias'!$G56))</f>
        <v>4.5325779036827198E-2</v>
      </c>
    </row>
    <row r="57" spans="2:9" ht="20.100000000000001" customHeight="1" thickBot="1" x14ac:dyDescent="0.25">
      <c r="B57" s="4" t="s">
        <v>244</v>
      </c>
      <c r="C57" s="57">
        <f>+IF('Denuncias-Renuncias'!$G57=0,"-",('Denuncias-Renuncias'!H57/'Denuncias-Renuncias'!$G57))</f>
        <v>0</v>
      </c>
      <c r="D57" s="55">
        <f>+IF('Denuncias-Renuncias'!$G57=0,"-",('Denuncias-Renuncias'!I57/'Denuncias-Renuncias'!$G57))</f>
        <v>0</v>
      </c>
      <c r="E57" s="55">
        <f>+IF('Denuncias-Renuncias'!$G57=0,"-",('Denuncias-Renuncias'!J57/'Denuncias-Renuncias'!$G57))</f>
        <v>0.9356435643564357</v>
      </c>
      <c r="F57" s="55">
        <f>+IF('Denuncias-Renuncias'!$G57=0,"-",('Denuncias-Renuncias'!K57/'Denuncias-Renuncias'!$G57))</f>
        <v>7.4257425742574254E-3</v>
      </c>
      <c r="G57" s="55">
        <f>+IF('Denuncias-Renuncias'!$G57=0,"-",('Denuncias-Renuncias'!L57/'Denuncias-Renuncias'!$G57))</f>
        <v>5.6930693069306933E-2</v>
      </c>
      <c r="H57" s="55">
        <f>+IF('Denuncias-Renuncias'!$G57=0,"-",('Denuncias-Renuncias'!M57/'Denuncias-Renuncias'!$G57))</f>
        <v>0</v>
      </c>
      <c r="I57" s="55">
        <f>+IF('Denuncias-Renuncias'!$G57=0,"-",('Denuncias-Renuncias'!N57/'Denuncias-Renuncias'!$G57))</f>
        <v>0</v>
      </c>
    </row>
    <row r="58" spans="2:9" ht="20.100000000000001" customHeight="1" thickBot="1" x14ac:dyDescent="0.25">
      <c r="B58" s="4" t="s">
        <v>270</v>
      </c>
      <c r="C58" s="57">
        <f>+IF('Denuncias-Renuncias'!$G58=0,"-",('Denuncias-Renuncias'!H58/'Denuncias-Renuncias'!$G58))</f>
        <v>0</v>
      </c>
      <c r="D58" s="55">
        <f>+IF('Denuncias-Renuncias'!$G58=0,"-",('Denuncias-Renuncias'!I58/'Denuncias-Renuncias'!$G58))</f>
        <v>0</v>
      </c>
      <c r="E58" s="55">
        <f>+IF('Denuncias-Renuncias'!$G58=0,"-",('Denuncias-Renuncias'!J58/'Denuncias-Renuncias'!$G58))</f>
        <v>0.81716417910447758</v>
      </c>
      <c r="F58" s="55">
        <f>+IF('Denuncias-Renuncias'!$G58=0,"-",('Denuncias-Renuncias'!K58/'Denuncias-Renuncias'!$G58))</f>
        <v>0</v>
      </c>
      <c r="G58" s="55">
        <f>+IF('Denuncias-Renuncias'!$G58=0,"-",('Denuncias-Renuncias'!L58/'Denuncias-Renuncias'!$G58))</f>
        <v>0.18283582089552239</v>
      </c>
      <c r="H58" s="55">
        <f>+IF('Denuncias-Renuncias'!$G58=0,"-",('Denuncias-Renuncias'!M58/'Denuncias-Renuncias'!$G58))</f>
        <v>0</v>
      </c>
      <c r="I58" s="55">
        <f>+IF('Denuncias-Renuncias'!$G58=0,"-",('Denuncias-Renuncias'!N58/'Denuncias-Renuncias'!$G58))</f>
        <v>0</v>
      </c>
    </row>
    <row r="59" spans="2:9" ht="20.100000000000001" customHeight="1" thickBot="1" x14ac:dyDescent="0.25">
      <c r="B59" s="4" t="s">
        <v>246</v>
      </c>
      <c r="C59" s="57">
        <f>+IF('Denuncias-Renuncias'!$G59=0,"-",('Denuncias-Renuncias'!H59/'Denuncias-Renuncias'!$G59))</f>
        <v>4.0572792362768499E-2</v>
      </c>
      <c r="D59" s="55">
        <f>+IF('Denuncias-Renuncias'!$G59=0,"-",('Denuncias-Renuncias'!I59/'Denuncias-Renuncias'!$G59))</f>
        <v>1.7899761336515514E-2</v>
      </c>
      <c r="E59" s="55">
        <f>+IF('Denuncias-Renuncias'!$G59=0,"-",('Denuncias-Renuncias'!J59/'Denuncias-Renuncias'!$G59))</f>
        <v>0.5417661097852029</v>
      </c>
      <c r="F59" s="55">
        <f>+IF('Denuncias-Renuncias'!$G59=0,"-",('Denuncias-Renuncias'!K59/'Denuncias-Renuncias'!$G59))</f>
        <v>1.1933174224343675E-2</v>
      </c>
      <c r="G59" s="55">
        <f>+IF('Denuncias-Renuncias'!$G59=0,"-",('Denuncias-Renuncias'!L59/'Denuncias-Renuncias'!$G59))</f>
        <v>0.33293556085918852</v>
      </c>
      <c r="H59" s="55">
        <f>+IF('Denuncias-Renuncias'!$G59=0,"-",('Denuncias-Renuncias'!M59/'Denuncias-Renuncias'!$G59))</f>
        <v>4.1766109785202864E-2</v>
      </c>
      <c r="I59" s="55">
        <f>+IF('Denuncias-Renuncias'!$G59=0,"-",('Denuncias-Renuncias'!N59/'Denuncias-Renuncias'!$G59))</f>
        <v>1.3126491646778043E-2</v>
      </c>
    </row>
    <row r="60" spans="2:9" ht="20.100000000000001" customHeight="1" thickBot="1" x14ac:dyDescent="0.25">
      <c r="B60" s="4" t="s">
        <v>247</v>
      </c>
      <c r="C60" s="57">
        <f>+IF('Denuncias-Renuncias'!$G60=0,"-",('Denuncias-Renuncias'!H60/'Denuncias-Renuncias'!$G60))</f>
        <v>0</v>
      </c>
      <c r="D60" s="56">
        <f>+IF('Denuncias-Renuncias'!$G60=0,"-",('Denuncias-Renuncias'!I60/'Denuncias-Renuncias'!$G60))</f>
        <v>0</v>
      </c>
      <c r="E60" s="56">
        <f>+IF('Denuncias-Renuncias'!$G60=0,"-",('Denuncias-Renuncias'!J60/'Denuncias-Renuncias'!$G60))</f>
        <v>0.81333333333333335</v>
      </c>
      <c r="F60" s="56">
        <f>+IF('Denuncias-Renuncias'!$G60=0,"-",('Denuncias-Renuncias'!K60/'Denuncias-Renuncias'!$G60))</f>
        <v>0</v>
      </c>
      <c r="G60" s="56">
        <f>+IF('Denuncias-Renuncias'!$G60=0,"-",('Denuncias-Renuncias'!L60/'Denuncias-Renuncias'!$G60))</f>
        <v>0.18666666666666668</v>
      </c>
      <c r="H60" s="56">
        <f>+IF('Denuncias-Renuncias'!$G60=0,"-",('Denuncias-Renuncias'!M60/'Denuncias-Renuncias'!$G60))</f>
        <v>0</v>
      </c>
      <c r="I60" s="56">
        <f>+IF('Denuncias-Renuncias'!$G60=0,"-",('Denuncias-Renuncias'!N60/'Denuncias-Renuncias'!$G60))</f>
        <v>0</v>
      </c>
    </row>
    <row r="61" spans="2:9" ht="20.100000000000001" customHeight="1" thickBot="1" x14ac:dyDescent="0.25">
      <c r="B61" s="7" t="s">
        <v>22</v>
      </c>
      <c r="C61" s="58">
        <f>+IF('Denuncias-Renuncias'!$G61=0,"-",('Denuncias-Renuncias'!H61/'Denuncias-Renuncias'!$G61))</f>
        <v>7.2800731818874831E-3</v>
      </c>
      <c r="D61" s="58">
        <f>+IF('Denuncias-Renuncias'!$G61=0,"-",('Denuncias-Renuncias'!I61/'Denuncias-Renuncias'!$G61))</f>
        <v>3.1635920109772831E-3</v>
      </c>
      <c r="E61" s="58">
        <f>+IF('Denuncias-Renuncias'!$G61=0,"-",('Denuncias-Renuncias'!J61/'Denuncias-Renuncias'!$G61))</f>
        <v>0.71838313767342588</v>
      </c>
      <c r="F61" s="58">
        <f>+IF('Denuncias-Renuncias'!$G61=0,"-",('Denuncias-Renuncias'!K61/'Denuncias-Renuncias'!$G61))</f>
        <v>1.7228236011587131E-2</v>
      </c>
      <c r="G61" s="58">
        <f>+IF('Denuncias-Renuncias'!$G61=0,"-",('Denuncias-Renuncias'!L61/'Denuncias-Renuncias'!$G61))</f>
        <v>0.14964171367586523</v>
      </c>
      <c r="H61" s="58">
        <f>+IF('Denuncias-Renuncias'!$G61=0,"-",('Denuncias-Renuncias'!M61/'Denuncias-Renuncias'!$G61))</f>
        <v>6.7007165726482701E-2</v>
      </c>
      <c r="I61" s="58">
        <f>+IF('Denuncias-Renuncias'!$G61=0,"-",('Denuncias-Renuncias'!N61/'Denuncias-Renuncias'!$G61))</f>
        <v>3.7296081719774353E-2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13"/>
      <c r="C9" s="87" t="s">
        <v>154</v>
      </c>
      <c r="D9" s="87"/>
      <c r="E9" s="87"/>
      <c r="F9" s="87"/>
      <c r="G9" s="87" t="s">
        <v>155</v>
      </c>
      <c r="H9" s="87"/>
      <c r="I9" s="87"/>
    </row>
    <row r="10" spans="2:9" ht="57.75" thickBot="1" x14ac:dyDescent="0.25">
      <c r="B10" s="24"/>
      <c r="C10" s="20" t="s">
        <v>156</v>
      </c>
      <c r="D10" s="20" t="s">
        <v>157</v>
      </c>
      <c r="E10" s="20" t="s">
        <v>158</v>
      </c>
      <c r="F10" s="20" t="s">
        <v>159</v>
      </c>
      <c r="G10" s="20" t="s">
        <v>160</v>
      </c>
      <c r="H10" s="20" t="s">
        <v>161</v>
      </c>
      <c r="I10" s="20" t="s">
        <v>162</v>
      </c>
    </row>
    <row r="11" spans="2:9" ht="20.100000000000001" customHeight="1" thickBot="1" x14ac:dyDescent="0.25">
      <c r="B11" s="3" t="s">
        <v>198</v>
      </c>
      <c r="C11" s="18">
        <v>15</v>
      </c>
      <c r="D11" s="18">
        <v>0</v>
      </c>
      <c r="E11" s="18">
        <v>0</v>
      </c>
      <c r="F11" s="18">
        <v>15</v>
      </c>
      <c r="G11" s="18">
        <v>367</v>
      </c>
      <c r="H11" s="18">
        <v>6</v>
      </c>
      <c r="I11" s="18">
        <v>373</v>
      </c>
    </row>
    <row r="12" spans="2:9" ht="20.100000000000001" customHeight="1" thickBot="1" x14ac:dyDescent="0.25">
      <c r="B12" s="4" t="s">
        <v>199</v>
      </c>
      <c r="C12" s="19">
        <v>7</v>
      </c>
      <c r="D12" s="19">
        <v>26</v>
      </c>
      <c r="E12" s="19">
        <v>2</v>
      </c>
      <c r="F12" s="19">
        <v>35</v>
      </c>
      <c r="G12" s="19">
        <v>769</v>
      </c>
      <c r="H12" s="19">
        <v>2</v>
      </c>
      <c r="I12" s="19">
        <v>771</v>
      </c>
    </row>
    <row r="13" spans="2:9" ht="20.100000000000001" customHeight="1" thickBot="1" x14ac:dyDescent="0.25">
      <c r="B13" s="4" t="s">
        <v>200</v>
      </c>
      <c r="C13" s="19">
        <v>16</v>
      </c>
      <c r="D13" s="19">
        <v>0</v>
      </c>
      <c r="E13" s="19">
        <v>0</v>
      </c>
      <c r="F13" s="19">
        <v>16</v>
      </c>
      <c r="G13" s="19">
        <v>207</v>
      </c>
      <c r="H13" s="19">
        <v>0</v>
      </c>
      <c r="I13" s="19">
        <v>207</v>
      </c>
    </row>
    <row r="14" spans="2:9" ht="20.100000000000001" customHeight="1" thickBot="1" x14ac:dyDescent="0.25">
      <c r="B14" s="4" t="s">
        <v>201</v>
      </c>
      <c r="C14" s="19">
        <v>0</v>
      </c>
      <c r="D14" s="19">
        <v>55</v>
      </c>
      <c r="E14" s="19">
        <v>79</v>
      </c>
      <c r="F14" s="19">
        <v>134</v>
      </c>
      <c r="G14" s="19">
        <v>401</v>
      </c>
      <c r="H14" s="19">
        <v>5</v>
      </c>
      <c r="I14" s="19">
        <v>406</v>
      </c>
    </row>
    <row r="15" spans="2:9" ht="20.100000000000001" customHeight="1" thickBot="1" x14ac:dyDescent="0.25">
      <c r="B15" s="4" t="s">
        <v>202</v>
      </c>
      <c r="C15" s="19">
        <v>25</v>
      </c>
      <c r="D15" s="19">
        <v>0</v>
      </c>
      <c r="E15" s="19">
        <v>0</v>
      </c>
      <c r="F15" s="19">
        <v>25</v>
      </c>
      <c r="G15" s="19">
        <v>188</v>
      </c>
      <c r="H15" s="19">
        <v>9</v>
      </c>
      <c r="I15" s="19">
        <v>197</v>
      </c>
    </row>
    <row r="16" spans="2:9" ht="20.100000000000001" customHeight="1" thickBot="1" x14ac:dyDescent="0.25">
      <c r="B16" s="4" t="s">
        <v>203</v>
      </c>
      <c r="C16" s="19">
        <v>4</v>
      </c>
      <c r="D16" s="19">
        <v>5</v>
      </c>
      <c r="E16" s="19">
        <v>3</v>
      </c>
      <c r="F16" s="19">
        <v>12</v>
      </c>
      <c r="G16" s="19">
        <v>220</v>
      </c>
      <c r="H16" s="19">
        <v>5</v>
      </c>
      <c r="I16" s="19">
        <v>225</v>
      </c>
    </row>
    <row r="17" spans="2:9" ht="20.100000000000001" customHeight="1" thickBot="1" x14ac:dyDescent="0.25">
      <c r="B17" s="4" t="s">
        <v>204</v>
      </c>
      <c r="C17" s="19">
        <v>4</v>
      </c>
      <c r="D17" s="19">
        <v>3</v>
      </c>
      <c r="E17" s="19">
        <v>1</v>
      </c>
      <c r="F17" s="19">
        <v>8</v>
      </c>
      <c r="G17" s="19">
        <v>822</v>
      </c>
      <c r="H17" s="19">
        <v>7</v>
      </c>
      <c r="I17" s="19">
        <v>829</v>
      </c>
    </row>
    <row r="18" spans="2:9" ht="20.100000000000001" customHeight="1" thickBot="1" x14ac:dyDescent="0.25">
      <c r="B18" s="4" t="s">
        <v>205</v>
      </c>
      <c r="C18" s="19">
        <v>38</v>
      </c>
      <c r="D18" s="19">
        <v>17</v>
      </c>
      <c r="E18" s="19">
        <v>5</v>
      </c>
      <c r="F18" s="19">
        <v>60</v>
      </c>
      <c r="G18" s="19">
        <v>750</v>
      </c>
      <c r="H18" s="19">
        <v>5</v>
      </c>
      <c r="I18" s="19">
        <v>755</v>
      </c>
    </row>
    <row r="19" spans="2:9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  <c r="F19" s="19">
        <v>0</v>
      </c>
      <c r="G19" s="19">
        <v>33</v>
      </c>
      <c r="H19" s="19">
        <v>0</v>
      </c>
      <c r="I19" s="19">
        <v>33</v>
      </c>
    </row>
    <row r="20" spans="2:9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1</v>
      </c>
      <c r="F20" s="19">
        <v>1</v>
      </c>
      <c r="G20" s="19">
        <v>32</v>
      </c>
      <c r="H20" s="19">
        <v>0</v>
      </c>
      <c r="I20" s="19">
        <v>32</v>
      </c>
    </row>
    <row r="21" spans="2:9" ht="20.100000000000001" customHeight="1" thickBot="1" x14ac:dyDescent="0.25">
      <c r="B21" s="4" t="s">
        <v>208</v>
      </c>
      <c r="C21" s="19">
        <v>6</v>
      </c>
      <c r="D21" s="19">
        <v>18</v>
      </c>
      <c r="E21" s="19">
        <v>22</v>
      </c>
      <c r="F21" s="19">
        <v>46</v>
      </c>
      <c r="G21" s="19">
        <v>344</v>
      </c>
      <c r="H21" s="19">
        <v>5</v>
      </c>
      <c r="I21" s="19">
        <v>349</v>
      </c>
    </row>
    <row r="22" spans="2:9" ht="20.100000000000001" customHeight="1" thickBot="1" x14ac:dyDescent="0.25">
      <c r="B22" s="4" t="s">
        <v>209</v>
      </c>
      <c r="C22" s="19">
        <v>12</v>
      </c>
      <c r="D22" s="19">
        <v>2</v>
      </c>
      <c r="E22" s="19">
        <v>5</v>
      </c>
      <c r="F22" s="19">
        <v>19</v>
      </c>
      <c r="G22" s="19">
        <v>312</v>
      </c>
      <c r="H22" s="19">
        <v>11</v>
      </c>
      <c r="I22" s="19">
        <v>323</v>
      </c>
    </row>
    <row r="23" spans="2:9" ht="20.100000000000001" customHeight="1" thickBot="1" x14ac:dyDescent="0.25">
      <c r="B23" s="4" t="s">
        <v>210</v>
      </c>
      <c r="C23" s="19">
        <v>11</v>
      </c>
      <c r="D23" s="19">
        <v>14</v>
      </c>
      <c r="E23" s="19">
        <v>25</v>
      </c>
      <c r="F23" s="19">
        <v>50</v>
      </c>
      <c r="G23" s="19">
        <v>934</v>
      </c>
      <c r="H23" s="19">
        <v>10</v>
      </c>
      <c r="I23" s="19">
        <v>944</v>
      </c>
    </row>
    <row r="24" spans="2:9" ht="20.100000000000001" customHeight="1" thickBot="1" x14ac:dyDescent="0.25">
      <c r="B24" s="4" t="s">
        <v>211</v>
      </c>
      <c r="C24" s="19">
        <v>57</v>
      </c>
      <c r="D24" s="19">
        <v>40</v>
      </c>
      <c r="E24" s="19">
        <v>48</v>
      </c>
      <c r="F24" s="19">
        <v>145</v>
      </c>
      <c r="G24" s="19">
        <v>517</v>
      </c>
      <c r="H24" s="19">
        <v>6</v>
      </c>
      <c r="I24" s="19">
        <v>523</v>
      </c>
    </row>
    <row r="25" spans="2:9" ht="20.100000000000001" customHeight="1" thickBot="1" x14ac:dyDescent="0.25">
      <c r="B25" s="4" t="s">
        <v>212</v>
      </c>
      <c r="C25" s="19">
        <v>4</v>
      </c>
      <c r="D25" s="19">
        <v>14</v>
      </c>
      <c r="E25" s="19">
        <v>0</v>
      </c>
      <c r="F25" s="19">
        <v>18</v>
      </c>
      <c r="G25" s="19">
        <v>375</v>
      </c>
      <c r="H25" s="19">
        <v>1</v>
      </c>
      <c r="I25" s="19">
        <v>376</v>
      </c>
    </row>
    <row r="26" spans="2:9" ht="20.100000000000001" customHeight="1" thickBot="1" x14ac:dyDescent="0.25">
      <c r="B26" s="5" t="s">
        <v>213</v>
      </c>
      <c r="C26" s="27">
        <v>7</v>
      </c>
      <c r="D26" s="27">
        <v>1</v>
      </c>
      <c r="E26" s="27">
        <v>0</v>
      </c>
      <c r="F26" s="27">
        <v>8</v>
      </c>
      <c r="G26" s="27">
        <v>203</v>
      </c>
      <c r="H26" s="27">
        <v>0</v>
      </c>
      <c r="I26" s="27">
        <v>203</v>
      </c>
    </row>
    <row r="27" spans="2:9" ht="20.100000000000001" customHeight="1" thickBot="1" x14ac:dyDescent="0.25">
      <c r="B27" s="6" t="s">
        <v>214</v>
      </c>
      <c r="C27" s="29">
        <v>0</v>
      </c>
      <c r="D27" s="29">
        <v>1</v>
      </c>
      <c r="E27" s="29">
        <v>0</v>
      </c>
      <c r="F27" s="29">
        <v>1</v>
      </c>
      <c r="G27" s="29">
        <v>35</v>
      </c>
      <c r="H27" s="29">
        <v>8</v>
      </c>
      <c r="I27" s="29">
        <v>43</v>
      </c>
    </row>
    <row r="28" spans="2:9" ht="20.100000000000001" customHeight="1" thickBot="1" x14ac:dyDescent="0.25">
      <c r="B28" s="4" t="s">
        <v>215</v>
      </c>
      <c r="C28" s="29">
        <v>0</v>
      </c>
      <c r="D28" s="29">
        <v>2</v>
      </c>
      <c r="E28" s="29">
        <v>0</v>
      </c>
      <c r="F28" s="29">
        <v>2</v>
      </c>
      <c r="G28" s="29">
        <v>128</v>
      </c>
      <c r="H28" s="29">
        <v>0</v>
      </c>
      <c r="I28" s="29">
        <v>128</v>
      </c>
    </row>
    <row r="29" spans="2:9" ht="20.100000000000001" customHeight="1" thickBot="1" x14ac:dyDescent="0.25">
      <c r="B29" s="4" t="s">
        <v>216</v>
      </c>
      <c r="C29" s="28">
        <v>9</v>
      </c>
      <c r="D29" s="28">
        <v>6</v>
      </c>
      <c r="E29" s="28">
        <v>0</v>
      </c>
      <c r="F29" s="28">
        <v>15</v>
      </c>
      <c r="G29" s="28">
        <v>92</v>
      </c>
      <c r="H29" s="28">
        <v>3</v>
      </c>
      <c r="I29" s="28">
        <v>95</v>
      </c>
    </row>
    <row r="30" spans="2:9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22</v>
      </c>
      <c r="H30" s="19">
        <v>0</v>
      </c>
      <c r="I30" s="19">
        <v>22</v>
      </c>
    </row>
    <row r="31" spans="2:9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0</v>
      </c>
      <c r="G31" s="19">
        <v>77</v>
      </c>
      <c r="H31" s="19">
        <v>0</v>
      </c>
      <c r="I31" s="19">
        <v>77</v>
      </c>
    </row>
    <row r="32" spans="2:9" ht="20.100000000000001" customHeight="1" thickBot="1" x14ac:dyDescent="0.25">
      <c r="B32" s="4" t="s">
        <v>219</v>
      </c>
      <c r="C32" s="19">
        <v>1</v>
      </c>
      <c r="D32" s="19">
        <v>0</v>
      </c>
      <c r="E32" s="19">
        <v>0</v>
      </c>
      <c r="F32" s="19">
        <v>1</v>
      </c>
      <c r="G32" s="19">
        <v>21</v>
      </c>
      <c r="H32" s="19">
        <v>2</v>
      </c>
      <c r="I32" s="19">
        <v>23</v>
      </c>
    </row>
    <row r="33" spans="2:9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9</v>
      </c>
      <c r="H33" s="19">
        <v>0</v>
      </c>
      <c r="I33" s="19">
        <v>9</v>
      </c>
    </row>
    <row r="34" spans="2:9" ht="20.100000000000001" customHeight="1" thickBot="1" x14ac:dyDescent="0.25">
      <c r="B34" s="4" t="s">
        <v>221</v>
      </c>
      <c r="C34" s="19">
        <v>0</v>
      </c>
      <c r="D34" s="19">
        <v>1</v>
      </c>
      <c r="E34" s="19">
        <v>0</v>
      </c>
      <c r="F34" s="19">
        <v>1</v>
      </c>
      <c r="G34" s="19">
        <v>221</v>
      </c>
      <c r="H34" s="19">
        <v>0</v>
      </c>
      <c r="I34" s="19">
        <v>221</v>
      </c>
    </row>
    <row r="35" spans="2:9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25</v>
      </c>
      <c r="H35" s="19">
        <v>4</v>
      </c>
      <c r="I35" s="19">
        <v>29</v>
      </c>
    </row>
    <row r="36" spans="2:9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  <c r="F36" s="19">
        <v>0</v>
      </c>
      <c r="G36" s="19">
        <v>126</v>
      </c>
      <c r="H36" s="19">
        <v>12</v>
      </c>
      <c r="I36" s="19">
        <v>138</v>
      </c>
    </row>
    <row r="37" spans="2:9" ht="20.100000000000001" customHeight="1" thickBot="1" x14ac:dyDescent="0.25">
      <c r="B37" s="4" t="s">
        <v>224</v>
      </c>
      <c r="C37" s="19">
        <v>0</v>
      </c>
      <c r="D37" s="19">
        <v>3</v>
      </c>
      <c r="E37" s="19">
        <v>0</v>
      </c>
      <c r="F37" s="19">
        <v>3</v>
      </c>
      <c r="G37" s="19">
        <v>163</v>
      </c>
      <c r="H37" s="19">
        <v>14</v>
      </c>
      <c r="I37" s="19">
        <v>177</v>
      </c>
    </row>
    <row r="38" spans="2:9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89</v>
      </c>
      <c r="H38" s="19">
        <v>0</v>
      </c>
      <c r="I38" s="19">
        <v>89</v>
      </c>
    </row>
    <row r="39" spans="2:9" ht="20.100000000000001" customHeight="1" thickBot="1" x14ac:dyDescent="0.25">
      <c r="B39" s="4" t="s">
        <v>226</v>
      </c>
      <c r="C39" s="19">
        <v>2</v>
      </c>
      <c r="D39" s="19">
        <v>0</v>
      </c>
      <c r="E39" s="19">
        <v>0</v>
      </c>
      <c r="F39" s="19">
        <v>2</v>
      </c>
      <c r="G39" s="19">
        <v>50</v>
      </c>
      <c r="H39" s="19">
        <v>0</v>
      </c>
      <c r="I39" s="19">
        <v>50</v>
      </c>
    </row>
    <row r="40" spans="2:9" ht="20.100000000000001" customHeight="1" thickBot="1" x14ac:dyDescent="0.25">
      <c r="B40" s="4" t="s">
        <v>227</v>
      </c>
      <c r="C40" s="19">
        <v>3</v>
      </c>
      <c r="D40" s="19">
        <v>2</v>
      </c>
      <c r="E40" s="19">
        <v>0</v>
      </c>
      <c r="F40" s="19">
        <v>5</v>
      </c>
      <c r="G40" s="19">
        <v>315</v>
      </c>
      <c r="H40" s="19">
        <v>10</v>
      </c>
      <c r="I40" s="19">
        <v>325</v>
      </c>
    </row>
    <row r="41" spans="2:9" ht="20.100000000000001" customHeight="1" thickBot="1" x14ac:dyDescent="0.25">
      <c r="B41" s="4" t="s">
        <v>228</v>
      </c>
      <c r="C41" s="19">
        <v>56</v>
      </c>
      <c r="D41" s="19">
        <v>35</v>
      </c>
      <c r="E41" s="19">
        <v>10</v>
      </c>
      <c r="F41" s="19">
        <v>101</v>
      </c>
      <c r="G41" s="19">
        <v>1519</v>
      </c>
      <c r="H41" s="19">
        <v>43</v>
      </c>
      <c r="I41" s="19">
        <v>1562</v>
      </c>
    </row>
    <row r="42" spans="2:9" ht="20.100000000000001" customHeight="1" thickBot="1" x14ac:dyDescent="0.25">
      <c r="B42" s="4" t="s">
        <v>229</v>
      </c>
      <c r="C42" s="19">
        <v>0</v>
      </c>
      <c r="D42" s="19">
        <v>10</v>
      </c>
      <c r="E42" s="19">
        <v>0</v>
      </c>
      <c r="F42" s="19">
        <v>10</v>
      </c>
      <c r="G42" s="19">
        <v>212</v>
      </c>
      <c r="H42" s="19">
        <v>3</v>
      </c>
      <c r="I42" s="19">
        <v>215</v>
      </c>
    </row>
    <row r="43" spans="2:9" ht="20.100000000000001" customHeight="1" thickBot="1" x14ac:dyDescent="0.25">
      <c r="B43" s="4" t="s">
        <v>230</v>
      </c>
      <c r="C43" s="19">
        <v>11</v>
      </c>
      <c r="D43" s="19">
        <v>0</v>
      </c>
      <c r="E43" s="19">
        <v>0</v>
      </c>
      <c r="F43" s="19">
        <v>11</v>
      </c>
      <c r="G43" s="19">
        <v>174</v>
      </c>
      <c r="H43" s="19">
        <v>2</v>
      </c>
      <c r="I43" s="19">
        <v>176</v>
      </c>
    </row>
    <row r="44" spans="2:9" ht="20.100000000000001" customHeight="1" thickBot="1" x14ac:dyDescent="0.25">
      <c r="B44" s="4" t="s">
        <v>231</v>
      </c>
      <c r="C44" s="19">
        <v>21</v>
      </c>
      <c r="D44" s="19">
        <v>1</v>
      </c>
      <c r="E44" s="19">
        <v>0</v>
      </c>
      <c r="F44" s="19">
        <v>22</v>
      </c>
      <c r="G44" s="19">
        <v>269</v>
      </c>
      <c r="H44" s="19">
        <v>1</v>
      </c>
      <c r="I44" s="19">
        <v>270</v>
      </c>
    </row>
    <row r="45" spans="2:9" ht="20.100000000000001" customHeight="1" thickBot="1" x14ac:dyDescent="0.25">
      <c r="B45" s="4" t="s">
        <v>232</v>
      </c>
      <c r="C45" s="19">
        <v>25</v>
      </c>
      <c r="D45" s="19">
        <v>12</v>
      </c>
      <c r="E45" s="19">
        <v>14</v>
      </c>
      <c r="F45" s="19">
        <v>51</v>
      </c>
      <c r="G45" s="19">
        <v>751</v>
      </c>
      <c r="H45" s="19">
        <v>15</v>
      </c>
      <c r="I45" s="19">
        <v>766</v>
      </c>
    </row>
    <row r="46" spans="2:9" ht="20.100000000000001" customHeight="1" thickBot="1" x14ac:dyDescent="0.25">
      <c r="B46" s="4" t="s">
        <v>233</v>
      </c>
      <c r="C46" s="19">
        <v>14</v>
      </c>
      <c r="D46" s="19">
        <v>0</v>
      </c>
      <c r="E46" s="19">
        <v>0</v>
      </c>
      <c r="F46" s="19">
        <v>14</v>
      </c>
      <c r="G46" s="19">
        <v>210</v>
      </c>
      <c r="H46" s="19">
        <v>0</v>
      </c>
      <c r="I46" s="19">
        <v>210</v>
      </c>
    </row>
    <row r="47" spans="2:9" ht="20.100000000000001" customHeight="1" thickBot="1" x14ac:dyDescent="0.25">
      <c r="B47" s="4" t="s">
        <v>234</v>
      </c>
      <c r="C47" s="19">
        <v>54</v>
      </c>
      <c r="D47" s="19">
        <v>12</v>
      </c>
      <c r="E47" s="19">
        <v>14</v>
      </c>
      <c r="F47" s="19">
        <v>80</v>
      </c>
      <c r="G47" s="19">
        <v>1012</v>
      </c>
      <c r="H47" s="19">
        <v>24</v>
      </c>
      <c r="I47" s="19">
        <v>1036</v>
      </c>
    </row>
    <row r="48" spans="2:9" ht="20.100000000000001" customHeight="1" thickBot="1" x14ac:dyDescent="0.25">
      <c r="B48" s="4" t="s">
        <v>235</v>
      </c>
      <c r="C48" s="19">
        <v>0</v>
      </c>
      <c r="D48" s="19">
        <v>12</v>
      </c>
      <c r="E48" s="19">
        <v>0</v>
      </c>
      <c r="F48" s="19">
        <v>12</v>
      </c>
      <c r="G48" s="19">
        <v>142</v>
      </c>
      <c r="H48" s="19">
        <v>0</v>
      </c>
      <c r="I48" s="19">
        <v>142</v>
      </c>
    </row>
    <row r="49" spans="2:9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  <c r="F49" s="19">
        <v>0</v>
      </c>
      <c r="G49" s="19">
        <v>116</v>
      </c>
      <c r="H49" s="19">
        <v>0</v>
      </c>
      <c r="I49" s="19">
        <v>116</v>
      </c>
    </row>
    <row r="50" spans="2:9" ht="20.100000000000001" customHeight="1" thickBot="1" x14ac:dyDescent="0.25">
      <c r="B50" s="4" t="s">
        <v>237</v>
      </c>
      <c r="C50" s="19">
        <v>8</v>
      </c>
      <c r="D50" s="19">
        <v>0</v>
      </c>
      <c r="E50" s="19">
        <v>0</v>
      </c>
      <c r="F50" s="19">
        <v>8</v>
      </c>
      <c r="G50" s="19">
        <v>196</v>
      </c>
      <c r="H50" s="19">
        <v>126</v>
      </c>
      <c r="I50" s="19">
        <v>322</v>
      </c>
    </row>
    <row r="51" spans="2:9" ht="20.100000000000001" customHeight="1" thickBot="1" x14ac:dyDescent="0.25">
      <c r="B51" s="4" t="s">
        <v>238</v>
      </c>
      <c r="C51" s="19">
        <v>0</v>
      </c>
      <c r="D51" s="19">
        <v>2</v>
      </c>
      <c r="E51" s="19">
        <v>1</v>
      </c>
      <c r="F51" s="19">
        <v>3</v>
      </c>
      <c r="G51" s="19">
        <v>110</v>
      </c>
      <c r="H51" s="19">
        <v>6</v>
      </c>
      <c r="I51" s="19">
        <v>116</v>
      </c>
    </row>
    <row r="52" spans="2:9" ht="20.100000000000001" customHeight="1" thickBot="1" x14ac:dyDescent="0.25">
      <c r="B52" s="4" t="s">
        <v>239</v>
      </c>
      <c r="C52" s="19">
        <v>1</v>
      </c>
      <c r="D52" s="19">
        <v>1</v>
      </c>
      <c r="E52" s="19">
        <v>0</v>
      </c>
      <c r="F52" s="19">
        <v>2</v>
      </c>
      <c r="G52" s="19">
        <v>106</v>
      </c>
      <c r="H52" s="19">
        <v>0</v>
      </c>
      <c r="I52" s="19">
        <v>106</v>
      </c>
    </row>
    <row r="53" spans="2:9" ht="20.100000000000001" customHeight="1" thickBot="1" x14ac:dyDescent="0.25">
      <c r="B53" s="4" t="s">
        <v>240</v>
      </c>
      <c r="C53" s="19">
        <v>3</v>
      </c>
      <c r="D53" s="19">
        <v>0</v>
      </c>
      <c r="E53" s="19">
        <v>1</v>
      </c>
      <c r="F53" s="19">
        <v>4</v>
      </c>
      <c r="G53" s="19">
        <v>313</v>
      </c>
      <c r="H53" s="19">
        <v>0</v>
      </c>
      <c r="I53" s="19">
        <v>313</v>
      </c>
    </row>
    <row r="54" spans="2:9" ht="20.100000000000001" customHeight="1" thickBot="1" x14ac:dyDescent="0.25">
      <c r="B54" s="4" t="s">
        <v>241</v>
      </c>
      <c r="C54" s="19">
        <v>72</v>
      </c>
      <c r="D54" s="19">
        <v>51</v>
      </c>
      <c r="E54" s="19">
        <v>4</v>
      </c>
      <c r="F54" s="19">
        <v>127</v>
      </c>
      <c r="G54" s="19">
        <v>3784</v>
      </c>
      <c r="H54" s="19">
        <v>17</v>
      </c>
      <c r="I54" s="19">
        <v>3801</v>
      </c>
    </row>
    <row r="55" spans="2:9" ht="20.100000000000001" customHeight="1" thickBot="1" x14ac:dyDescent="0.25">
      <c r="B55" s="4" t="s">
        <v>242</v>
      </c>
      <c r="C55" s="19">
        <v>0</v>
      </c>
      <c r="D55" s="19">
        <v>8</v>
      </c>
      <c r="E55" s="19">
        <v>24</v>
      </c>
      <c r="F55" s="19">
        <v>32</v>
      </c>
      <c r="G55" s="19">
        <v>591</v>
      </c>
      <c r="H55" s="19">
        <v>30</v>
      </c>
      <c r="I55" s="19">
        <v>621</v>
      </c>
    </row>
    <row r="56" spans="2:9" ht="20.100000000000001" customHeight="1" thickBot="1" x14ac:dyDescent="0.25">
      <c r="B56" s="4" t="s">
        <v>243</v>
      </c>
      <c r="C56" s="19">
        <v>12</v>
      </c>
      <c r="D56" s="19">
        <v>9</v>
      </c>
      <c r="E56" s="19">
        <v>0</v>
      </c>
      <c r="F56" s="19">
        <v>21</v>
      </c>
      <c r="G56" s="19">
        <v>202</v>
      </c>
      <c r="H56" s="19">
        <v>10</v>
      </c>
      <c r="I56" s="19">
        <v>212</v>
      </c>
    </row>
    <row r="57" spans="2:9" ht="20.100000000000001" customHeight="1" thickBot="1" x14ac:dyDescent="0.25">
      <c r="B57" s="4" t="s">
        <v>244</v>
      </c>
      <c r="C57" s="19">
        <v>1</v>
      </c>
      <c r="D57" s="19">
        <v>4</v>
      </c>
      <c r="E57" s="19">
        <v>0</v>
      </c>
      <c r="F57" s="19">
        <v>5</v>
      </c>
      <c r="G57" s="19">
        <v>54</v>
      </c>
      <c r="H57" s="19">
        <v>0</v>
      </c>
      <c r="I57" s="19">
        <v>54</v>
      </c>
    </row>
    <row r="58" spans="2:9" ht="20.100000000000001" customHeight="1" thickBot="1" x14ac:dyDescent="0.25">
      <c r="B58" s="4" t="s">
        <v>270</v>
      </c>
      <c r="C58" s="19">
        <v>0</v>
      </c>
      <c r="D58" s="19">
        <v>4</v>
      </c>
      <c r="E58" s="19">
        <v>0</v>
      </c>
      <c r="F58" s="19">
        <v>4</v>
      </c>
      <c r="G58" s="19">
        <v>176</v>
      </c>
      <c r="H58" s="19">
        <v>0</v>
      </c>
      <c r="I58" s="19">
        <v>176</v>
      </c>
    </row>
    <row r="59" spans="2:9" ht="20.100000000000001" customHeight="1" thickBot="1" x14ac:dyDescent="0.25">
      <c r="B59" s="4" t="s">
        <v>246</v>
      </c>
      <c r="C59" s="19">
        <v>6</v>
      </c>
      <c r="D59" s="19">
        <v>2</v>
      </c>
      <c r="E59" s="19">
        <v>0</v>
      </c>
      <c r="F59" s="19">
        <v>8</v>
      </c>
      <c r="G59" s="19">
        <v>400</v>
      </c>
      <c r="H59" s="19">
        <v>1</v>
      </c>
      <c r="I59" s="19">
        <v>401</v>
      </c>
    </row>
    <row r="60" spans="2:9" ht="20.100000000000001" customHeight="1" thickBot="1" x14ac:dyDescent="0.25">
      <c r="B60" s="4" t="s">
        <v>247</v>
      </c>
      <c r="C60" s="19">
        <v>1</v>
      </c>
      <c r="D60" s="19">
        <v>0</v>
      </c>
      <c r="E60" s="19">
        <v>0</v>
      </c>
      <c r="F60" s="19">
        <v>1</v>
      </c>
      <c r="G60" s="19">
        <v>75</v>
      </c>
      <c r="H60" s="19">
        <v>0</v>
      </c>
      <c r="I60" s="19">
        <v>75</v>
      </c>
    </row>
    <row r="61" spans="2:9" ht="20.100000000000001" customHeight="1" thickBot="1" x14ac:dyDescent="0.25">
      <c r="B61" s="7" t="s">
        <v>22</v>
      </c>
      <c r="C61" s="9">
        <f>SUM(C11:C60)</f>
        <v>506</v>
      </c>
      <c r="D61" s="9">
        <f t="shared" ref="D61:I61" si="0">SUM(D11:D60)</f>
        <v>373</v>
      </c>
      <c r="E61" s="9">
        <f t="shared" si="0"/>
        <v>259</v>
      </c>
      <c r="F61" s="9">
        <f t="shared" si="0"/>
        <v>1138</v>
      </c>
      <c r="G61" s="9">
        <f t="shared" si="0"/>
        <v>18259</v>
      </c>
      <c r="H61" s="9">
        <f t="shared" si="0"/>
        <v>403</v>
      </c>
      <c r="I61" s="9">
        <f t="shared" si="0"/>
        <v>18662</v>
      </c>
    </row>
    <row r="62" spans="2:9" x14ac:dyDescent="0.2">
      <c r="C62" s="49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7" width="15" customWidth="1"/>
    <col min="8" max="8" width="16.5" customWidth="1"/>
    <col min="9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13"/>
      <c r="C9" s="102" t="s">
        <v>163</v>
      </c>
      <c r="D9" s="103"/>
      <c r="E9" s="103"/>
      <c r="F9" s="103"/>
      <c r="G9" s="103"/>
      <c r="H9" s="104"/>
    </row>
    <row r="10" spans="2:8" ht="41.25" customHeight="1" x14ac:dyDescent="0.2">
      <c r="B10" s="13"/>
      <c r="C10" s="105" t="s">
        <v>164</v>
      </c>
      <c r="D10" s="106"/>
      <c r="E10" s="88" t="s">
        <v>165</v>
      </c>
      <c r="F10" s="88"/>
      <c r="G10" s="88" t="s">
        <v>166</v>
      </c>
      <c r="H10" s="88" t="s">
        <v>295</v>
      </c>
    </row>
    <row r="11" spans="2:8" ht="41.25" customHeight="1" thickBot="1" x14ac:dyDescent="0.25">
      <c r="B11" s="13"/>
      <c r="C11" s="15" t="s">
        <v>167</v>
      </c>
      <c r="D11" s="15" t="s">
        <v>168</v>
      </c>
      <c r="E11" s="15" t="s">
        <v>169</v>
      </c>
      <c r="F11" s="15" t="s">
        <v>170</v>
      </c>
      <c r="G11" s="88"/>
      <c r="H11" s="88"/>
    </row>
    <row r="12" spans="2:8" ht="20.100000000000001" customHeight="1" thickBot="1" x14ac:dyDescent="0.25">
      <c r="B12" s="3" t="s">
        <v>198</v>
      </c>
      <c r="C12" s="59">
        <v>4.8216007714561235E-3</v>
      </c>
      <c r="D12" s="59">
        <v>0.14850530376084861</v>
      </c>
      <c r="E12" s="59">
        <v>1.446480231436837E-2</v>
      </c>
      <c r="F12" s="59">
        <v>0.35583413693346189</v>
      </c>
      <c r="G12" s="59">
        <v>0.20347155255544841</v>
      </c>
      <c r="H12" s="59">
        <v>0.2729026036644166</v>
      </c>
    </row>
    <row r="13" spans="2:8" ht="20.100000000000001" customHeight="1" thickBot="1" x14ac:dyDescent="0.25">
      <c r="B13" s="4" t="s">
        <v>199</v>
      </c>
      <c r="C13" s="59">
        <v>2.4627349319507452E-2</v>
      </c>
      <c r="D13" s="59">
        <v>0.19377835385612444</v>
      </c>
      <c r="E13" s="59">
        <v>2.2683084899546339E-2</v>
      </c>
      <c r="F13" s="59">
        <v>0.49513933895009721</v>
      </c>
      <c r="G13" s="59">
        <v>0.13545042125729098</v>
      </c>
      <c r="H13" s="59">
        <v>0.12832145171743362</v>
      </c>
    </row>
    <row r="14" spans="2:8" ht="20.100000000000001" customHeight="1" thickBot="1" x14ac:dyDescent="0.25">
      <c r="B14" s="4" t="s">
        <v>200</v>
      </c>
      <c r="C14" s="59">
        <v>1.2216404886561954E-2</v>
      </c>
      <c r="D14" s="59">
        <v>0.28446771378708552</v>
      </c>
      <c r="E14" s="59">
        <v>2.7923211169284468E-2</v>
      </c>
      <c r="F14" s="59">
        <v>0.36125654450261779</v>
      </c>
      <c r="G14" s="59">
        <v>0.18673647469458987</v>
      </c>
      <c r="H14" s="59">
        <v>0.12739965095986039</v>
      </c>
    </row>
    <row r="15" spans="2:8" ht="20.100000000000001" customHeight="1" thickBot="1" x14ac:dyDescent="0.25">
      <c r="B15" s="4" t="s">
        <v>201</v>
      </c>
      <c r="C15" s="59">
        <v>1.6356877323420074E-2</v>
      </c>
      <c r="D15" s="59">
        <v>0.20223048327137547</v>
      </c>
      <c r="E15" s="59">
        <v>9.9628252788104082E-2</v>
      </c>
      <c r="F15" s="59">
        <v>0.30037174721189591</v>
      </c>
      <c r="G15" s="59">
        <v>0.1137546468401487</v>
      </c>
      <c r="H15" s="59">
        <v>0.26765799256505579</v>
      </c>
    </row>
    <row r="16" spans="2:8" ht="20.100000000000001" customHeight="1" thickBot="1" x14ac:dyDescent="0.25">
      <c r="B16" s="4" t="s">
        <v>202</v>
      </c>
      <c r="C16" s="59">
        <v>1.5418502202643172E-2</v>
      </c>
      <c r="D16" s="59">
        <v>0.24229074889867841</v>
      </c>
      <c r="E16" s="59">
        <v>5.5066079295154183E-2</v>
      </c>
      <c r="F16" s="59">
        <v>0.43392070484581496</v>
      </c>
      <c r="G16" s="59">
        <v>0.11013215859030837</v>
      </c>
      <c r="H16" s="59">
        <v>0.14317180616740091</v>
      </c>
    </row>
    <row r="17" spans="2:8" ht="20.100000000000001" customHeight="1" thickBot="1" x14ac:dyDescent="0.25">
      <c r="B17" s="4" t="s">
        <v>203</v>
      </c>
      <c r="C17" s="59">
        <v>1.1342155009451797E-2</v>
      </c>
      <c r="D17" s="59">
        <v>0.13610586011342155</v>
      </c>
      <c r="E17" s="59">
        <v>2.0793950850661626E-2</v>
      </c>
      <c r="F17" s="59">
        <v>0.3988657844990548</v>
      </c>
      <c r="G17" s="59">
        <v>0.31379962192816635</v>
      </c>
      <c r="H17" s="59">
        <v>0.11909262759924394</v>
      </c>
    </row>
    <row r="18" spans="2:8" ht="20.100000000000001" customHeight="1" thickBot="1" x14ac:dyDescent="0.25">
      <c r="B18" s="4" t="s">
        <v>204</v>
      </c>
      <c r="C18" s="59">
        <v>2.2034692920768869E-2</v>
      </c>
      <c r="D18" s="59">
        <v>0.10782934833567745</v>
      </c>
      <c r="E18" s="59">
        <v>3.7505860290670419E-3</v>
      </c>
      <c r="F18" s="59">
        <v>0.37318330989217063</v>
      </c>
      <c r="G18" s="59">
        <v>0.18659165494608532</v>
      </c>
      <c r="H18" s="59">
        <v>0.30661040787623062</v>
      </c>
    </row>
    <row r="19" spans="2:8" ht="20.100000000000001" customHeight="1" thickBot="1" x14ac:dyDescent="0.25">
      <c r="B19" s="4" t="s">
        <v>205</v>
      </c>
      <c r="C19" s="59">
        <v>2.8644501278772379E-2</v>
      </c>
      <c r="D19" s="59">
        <v>0.10383631713554987</v>
      </c>
      <c r="E19" s="59">
        <v>3.0690537084398978E-2</v>
      </c>
      <c r="F19" s="59">
        <v>0.3805626598465473</v>
      </c>
      <c r="G19" s="59">
        <v>0.17340153452685422</v>
      </c>
      <c r="H19" s="59">
        <v>0.28286445012787731</v>
      </c>
    </row>
    <row r="20" spans="2:8" ht="20.100000000000001" customHeight="1" thickBot="1" x14ac:dyDescent="0.25">
      <c r="B20" s="4" t="s">
        <v>206</v>
      </c>
      <c r="C20" s="59">
        <v>0</v>
      </c>
      <c r="D20" s="59">
        <v>0.37931034482758619</v>
      </c>
      <c r="E20" s="59">
        <v>0</v>
      </c>
      <c r="F20" s="59">
        <v>0.25862068965517243</v>
      </c>
      <c r="G20" s="59">
        <v>0.18965517241379309</v>
      </c>
      <c r="H20" s="59">
        <v>0.17241379310344829</v>
      </c>
    </row>
    <row r="21" spans="2:8" ht="20.100000000000001" customHeight="1" thickBot="1" x14ac:dyDescent="0.25">
      <c r="B21" s="4" t="s">
        <v>207</v>
      </c>
      <c r="C21" s="59">
        <v>0</v>
      </c>
      <c r="D21" s="59">
        <v>0.22058823529411764</v>
      </c>
      <c r="E21" s="59">
        <v>1.4705882352941176E-2</v>
      </c>
      <c r="F21" s="59">
        <v>0.4264705882352941</v>
      </c>
      <c r="G21" s="59">
        <v>0.14705882352941177</v>
      </c>
      <c r="H21" s="59">
        <v>0.19117647058823536</v>
      </c>
    </row>
    <row r="22" spans="2:8" ht="20.100000000000001" customHeight="1" thickBot="1" x14ac:dyDescent="0.25">
      <c r="B22" s="4" t="s">
        <v>208</v>
      </c>
      <c r="C22" s="59">
        <v>9.2213114754098359E-3</v>
      </c>
      <c r="D22" s="59">
        <v>0.15368852459016394</v>
      </c>
      <c r="E22" s="59">
        <v>4.7131147540983603E-2</v>
      </c>
      <c r="F22" s="59">
        <v>0.34323770491803279</v>
      </c>
      <c r="G22" s="59">
        <v>0.1526639344262295</v>
      </c>
      <c r="H22" s="59">
        <v>0.29405737704918039</v>
      </c>
    </row>
    <row r="23" spans="2:8" ht="20.100000000000001" customHeight="1" thickBot="1" x14ac:dyDescent="0.25">
      <c r="B23" s="4" t="s">
        <v>209</v>
      </c>
      <c r="C23" s="59">
        <v>9.5465393794749408E-3</v>
      </c>
      <c r="D23" s="59">
        <v>0.16825775656324582</v>
      </c>
      <c r="E23" s="59">
        <v>2.2673031026252982E-2</v>
      </c>
      <c r="F23" s="59">
        <v>0.37828162291169454</v>
      </c>
      <c r="G23" s="59">
        <v>0.25178997613365156</v>
      </c>
      <c r="H23" s="59">
        <v>0.16945107398568021</v>
      </c>
    </row>
    <row r="24" spans="2:8" ht="20.100000000000001" customHeight="1" thickBot="1" x14ac:dyDescent="0.25">
      <c r="B24" s="4" t="s">
        <v>210</v>
      </c>
      <c r="C24" s="59">
        <v>1.7432646592709985E-2</v>
      </c>
      <c r="D24" s="59">
        <v>0.11463285789751716</v>
      </c>
      <c r="E24" s="59">
        <v>2.6413100898045432E-2</v>
      </c>
      <c r="F24" s="59">
        <v>0.48652931854199682</v>
      </c>
      <c r="G24" s="59">
        <v>0.1473851030110935</v>
      </c>
      <c r="H24" s="59">
        <v>0.20760697305863715</v>
      </c>
    </row>
    <row r="25" spans="2:8" ht="20.100000000000001" customHeight="1" thickBot="1" x14ac:dyDescent="0.25">
      <c r="B25" s="4" t="s">
        <v>211</v>
      </c>
      <c r="C25" s="59">
        <v>1.9512195121951219E-2</v>
      </c>
      <c r="D25" s="59">
        <v>0.22743902439024391</v>
      </c>
      <c r="E25" s="59">
        <v>8.8414634146341459E-2</v>
      </c>
      <c r="F25" s="59">
        <v>0.31280487804878049</v>
      </c>
      <c r="G25" s="59">
        <v>4.207317073170732E-2</v>
      </c>
      <c r="H25" s="59">
        <v>0.30975609756097566</v>
      </c>
    </row>
    <row r="26" spans="2:8" ht="20.100000000000001" customHeight="1" thickBot="1" x14ac:dyDescent="0.25">
      <c r="B26" s="4" t="s">
        <v>212</v>
      </c>
      <c r="C26" s="59">
        <v>1.004016064257028E-3</v>
      </c>
      <c r="D26" s="59">
        <v>0.33734939759036142</v>
      </c>
      <c r="E26" s="59">
        <v>1.6064257028112448E-2</v>
      </c>
      <c r="F26" s="59">
        <v>0.37248995983935745</v>
      </c>
      <c r="G26" s="59">
        <v>9.6385542168674704E-2</v>
      </c>
      <c r="H26" s="59">
        <v>0.17670682730923695</v>
      </c>
    </row>
    <row r="27" spans="2:8" ht="20.100000000000001" customHeight="1" thickBot="1" x14ac:dyDescent="0.25">
      <c r="B27" s="5" t="s">
        <v>213</v>
      </c>
      <c r="C27" s="59">
        <v>6.024096385542169E-3</v>
      </c>
      <c r="D27" s="59">
        <v>0.22088353413654618</v>
      </c>
      <c r="E27" s="59">
        <v>1.6064257028112448E-2</v>
      </c>
      <c r="F27" s="59">
        <v>0.40361445783132532</v>
      </c>
      <c r="G27" s="59">
        <v>0.15662650602409639</v>
      </c>
      <c r="H27" s="59">
        <v>0.19678714859437757</v>
      </c>
    </row>
    <row r="28" spans="2:8" ht="20.100000000000001" customHeight="1" thickBot="1" x14ac:dyDescent="0.25">
      <c r="B28" s="6" t="s">
        <v>214</v>
      </c>
      <c r="C28" s="59">
        <v>1.2500000000000001E-2</v>
      </c>
      <c r="D28" s="59">
        <v>6.25E-2</v>
      </c>
      <c r="E28" s="59">
        <v>1.2500000000000001E-2</v>
      </c>
      <c r="F28" s="59">
        <v>0.52500000000000002</v>
      </c>
      <c r="G28" s="59">
        <v>0.13750000000000001</v>
      </c>
      <c r="H28" s="59">
        <v>0.25000000000000006</v>
      </c>
    </row>
    <row r="29" spans="2:8" ht="20.100000000000001" customHeight="1" thickBot="1" x14ac:dyDescent="0.25">
      <c r="B29" s="4" t="s">
        <v>215</v>
      </c>
      <c r="C29" s="59">
        <v>0</v>
      </c>
      <c r="D29" s="59">
        <v>0.1606425702811245</v>
      </c>
      <c r="E29" s="59">
        <v>8.0321285140562242E-3</v>
      </c>
      <c r="F29" s="59">
        <v>0.51405622489959835</v>
      </c>
      <c r="G29" s="59">
        <v>0.27309236947791166</v>
      </c>
      <c r="H29" s="59">
        <v>4.4176706827309287E-2</v>
      </c>
    </row>
    <row r="30" spans="2:8" ht="20.100000000000001" customHeight="1" thickBot="1" x14ac:dyDescent="0.25">
      <c r="B30" s="4" t="s">
        <v>216</v>
      </c>
      <c r="C30" s="59">
        <v>1.0135135135135136E-2</v>
      </c>
      <c r="D30" s="59">
        <v>0.16554054054054054</v>
      </c>
      <c r="E30" s="59">
        <v>5.0675675675675678E-2</v>
      </c>
      <c r="F30" s="59">
        <v>0.32094594594594594</v>
      </c>
      <c r="G30" s="59">
        <v>0.39864864864864863</v>
      </c>
      <c r="H30" s="59">
        <v>5.4054054054054113E-2</v>
      </c>
    </row>
    <row r="31" spans="2:8" ht="20.100000000000001" customHeight="1" thickBot="1" x14ac:dyDescent="0.25">
      <c r="B31" s="4" t="s">
        <v>217</v>
      </c>
      <c r="C31" s="59">
        <v>0</v>
      </c>
      <c r="D31" s="59">
        <v>0.35714285714285715</v>
      </c>
      <c r="E31" s="59">
        <v>0</v>
      </c>
      <c r="F31" s="59">
        <v>0.31428571428571428</v>
      </c>
      <c r="G31" s="59">
        <v>0.22857142857142856</v>
      </c>
      <c r="H31" s="59">
        <v>9.999999999999995E-2</v>
      </c>
    </row>
    <row r="32" spans="2:8" ht="20.100000000000001" customHeight="1" thickBot="1" x14ac:dyDescent="0.25">
      <c r="B32" s="4" t="s">
        <v>218</v>
      </c>
      <c r="C32" s="59">
        <v>5.113636363636364E-2</v>
      </c>
      <c r="D32" s="59">
        <v>6.25E-2</v>
      </c>
      <c r="E32" s="59">
        <v>0</v>
      </c>
      <c r="F32" s="59">
        <v>0.4375</v>
      </c>
      <c r="G32" s="59">
        <v>0.14772727272727273</v>
      </c>
      <c r="H32" s="59">
        <v>0.30113636363636365</v>
      </c>
    </row>
    <row r="33" spans="2:8" ht="20.100000000000001" customHeight="1" thickBot="1" x14ac:dyDescent="0.25">
      <c r="B33" s="4" t="s">
        <v>219</v>
      </c>
      <c r="C33" s="59">
        <v>8.9285714285714281E-3</v>
      </c>
      <c r="D33" s="59">
        <v>0.44642857142857145</v>
      </c>
      <c r="E33" s="59">
        <v>8.9285714285714281E-3</v>
      </c>
      <c r="F33" s="59">
        <v>0.20535714285714285</v>
      </c>
      <c r="G33" s="59">
        <v>0.2857142857142857</v>
      </c>
      <c r="H33" s="59">
        <v>4.4642857142857262E-2</v>
      </c>
    </row>
    <row r="34" spans="2:8" ht="20.100000000000001" customHeight="1" thickBot="1" x14ac:dyDescent="0.25">
      <c r="B34" s="4" t="s">
        <v>220</v>
      </c>
      <c r="C34" s="59">
        <v>0</v>
      </c>
      <c r="D34" s="59">
        <v>0.27272727272727271</v>
      </c>
      <c r="E34" s="59">
        <v>0</v>
      </c>
      <c r="F34" s="59">
        <v>0.20454545454545456</v>
      </c>
      <c r="G34" s="59">
        <v>0.25</v>
      </c>
      <c r="H34" s="59">
        <v>0.27272727272727271</v>
      </c>
    </row>
    <row r="35" spans="2:8" ht="20.100000000000001" customHeight="1" thickBot="1" x14ac:dyDescent="0.25">
      <c r="B35" s="4" t="s">
        <v>221</v>
      </c>
      <c r="C35" s="59">
        <v>2.0356234096692113E-2</v>
      </c>
      <c r="D35" s="59">
        <v>4.3256997455470736E-2</v>
      </c>
      <c r="E35" s="59">
        <v>2.5445292620865142E-3</v>
      </c>
      <c r="F35" s="59">
        <v>0.52926208651399487</v>
      </c>
      <c r="G35" s="59">
        <v>0.22900763358778625</v>
      </c>
      <c r="H35" s="59">
        <v>0.17557251908396959</v>
      </c>
    </row>
    <row r="36" spans="2:8" ht="20.100000000000001" customHeight="1" thickBot="1" x14ac:dyDescent="0.25">
      <c r="B36" s="4" t="s">
        <v>222</v>
      </c>
      <c r="C36" s="59">
        <v>0</v>
      </c>
      <c r="D36" s="59">
        <v>0.15277777777777779</v>
      </c>
      <c r="E36" s="59">
        <v>0</v>
      </c>
      <c r="F36" s="59">
        <v>0.40277777777777779</v>
      </c>
      <c r="G36" s="59">
        <v>0.18055555555555555</v>
      </c>
      <c r="H36" s="59">
        <v>0.26388888888888884</v>
      </c>
    </row>
    <row r="37" spans="2:8" ht="20.100000000000001" customHeight="1" thickBot="1" x14ac:dyDescent="0.25">
      <c r="B37" s="4" t="s">
        <v>223</v>
      </c>
      <c r="C37" s="59">
        <v>1.6129032258064516E-2</v>
      </c>
      <c r="D37" s="59">
        <v>8.7096774193548387E-2</v>
      </c>
      <c r="E37" s="59">
        <v>0</v>
      </c>
      <c r="F37" s="59">
        <v>0.43870967741935485</v>
      </c>
      <c r="G37" s="59">
        <v>0.22580645161290322</v>
      </c>
      <c r="H37" s="59">
        <v>0.23225806451612899</v>
      </c>
    </row>
    <row r="38" spans="2:8" ht="20.100000000000001" customHeight="1" thickBot="1" x14ac:dyDescent="0.25">
      <c r="B38" s="4" t="s">
        <v>224</v>
      </c>
      <c r="C38" s="59">
        <v>6.3965884861407248E-3</v>
      </c>
      <c r="D38" s="59">
        <v>0.20042643923240938</v>
      </c>
      <c r="E38" s="59">
        <v>6.3965884861407248E-3</v>
      </c>
      <c r="F38" s="59">
        <v>0.37739872068230279</v>
      </c>
      <c r="G38" s="59">
        <v>0.15351812366737741</v>
      </c>
      <c r="H38" s="59">
        <v>0.2558635394456289</v>
      </c>
    </row>
    <row r="39" spans="2:8" ht="20.100000000000001" customHeight="1" thickBot="1" x14ac:dyDescent="0.25">
      <c r="B39" s="4" t="s">
        <v>225</v>
      </c>
      <c r="C39" s="59">
        <v>1.2195121951219513E-2</v>
      </c>
      <c r="D39" s="59">
        <v>1.8292682926829267E-2</v>
      </c>
      <c r="E39" s="59">
        <v>0</v>
      </c>
      <c r="F39" s="59">
        <v>0.54268292682926833</v>
      </c>
      <c r="G39" s="59">
        <v>0.29268292682926828</v>
      </c>
      <c r="H39" s="59">
        <v>0.13414634146341459</v>
      </c>
    </row>
    <row r="40" spans="2:8" ht="20.100000000000001" customHeight="1" thickBot="1" x14ac:dyDescent="0.25">
      <c r="B40" s="4" t="s">
        <v>226</v>
      </c>
      <c r="C40" s="59">
        <v>1.8691588785046728E-2</v>
      </c>
      <c r="D40" s="59">
        <v>0.19626168224299065</v>
      </c>
      <c r="E40" s="59">
        <v>1.8691588785046728E-2</v>
      </c>
      <c r="F40" s="59">
        <v>0.43925233644859812</v>
      </c>
      <c r="G40" s="59">
        <v>0.17757009345794392</v>
      </c>
      <c r="H40" s="59">
        <v>0.14953271028037382</v>
      </c>
    </row>
    <row r="41" spans="2:8" ht="20.100000000000001" customHeight="1" thickBot="1" x14ac:dyDescent="0.25">
      <c r="B41" s="4" t="s">
        <v>227</v>
      </c>
      <c r="C41" s="59">
        <v>1.5929203539823009E-2</v>
      </c>
      <c r="D41" s="59">
        <v>0.16283185840707964</v>
      </c>
      <c r="E41" s="59">
        <v>8.8495575221238937E-3</v>
      </c>
      <c r="F41" s="59">
        <v>0.57345132743362837</v>
      </c>
      <c r="G41" s="59">
        <v>0.16106194690265488</v>
      </c>
      <c r="H41" s="59">
        <v>7.7876106194690181E-2</v>
      </c>
    </row>
    <row r="42" spans="2:8" ht="20.100000000000001" customHeight="1" thickBot="1" x14ac:dyDescent="0.25">
      <c r="B42" s="4" t="s">
        <v>228</v>
      </c>
      <c r="C42" s="59">
        <v>1.2529199405393926E-2</v>
      </c>
      <c r="D42" s="59">
        <v>7.5175196432363561E-2</v>
      </c>
      <c r="E42" s="59">
        <v>2.1448290507538756E-2</v>
      </c>
      <c r="F42" s="59">
        <v>0.31747717137396475</v>
      </c>
      <c r="G42" s="59">
        <v>0.25546825228286263</v>
      </c>
      <c r="H42" s="59">
        <v>0.3179018899978765</v>
      </c>
    </row>
    <row r="43" spans="2:8" ht="20.100000000000001" customHeight="1" thickBot="1" x14ac:dyDescent="0.25">
      <c r="B43" s="4" t="s">
        <v>229</v>
      </c>
      <c r="C43" s="59">
        <v>9.5057034220532317E-3</v>
      </c>
      <c r="D43" s="59">
        <v>7.2243346007604556E-2</v>
      </c>
      <c r="E43" s="59">
        <v>1.9011406844106463E-2</v>
      </c>
      <c r="F43" s="59">
        <v>0.40874524714828897</v>
      </c>
      <c r="G43" s="59">
        <v>0.28897338403041822</v>
      </c>
      <c r="H43" s="59">
        <v>0.20152091254752852</v>
      </c>
    </row>
    <row r="44" spans="2:8" ht="20.100000000000001" customHeight="1" thickBot="1" x14ac:dyDescent="0.25">
      <c r="B44" s="4" t="s">
        <v>230</v>
      </c>
      <c r="C44" s="59">
        <v>1.9780219780219779E-2</v>
      </c>
      <c r="D44" s="59">
        <v>0.22857142857142856</v>
      </c>
      <c r="E44" s="59">
        <v>2.4175824175824177E-2</v>
      </c>
      <c r="F44" s="59">
        <v>0.37582417582417582</v>
      </c>
      <c r="G44" s="59">
        <v>0.21098901098901099</v>
      </c>
      <c r="H44" s="59">
        <v>0.14065934065934063</v>
      </c>
    </row>
    <row r="45" spans="2:8" ht="20.100000000000001" customHeight="1" thickBot="1" x14ac:dyDescent="0.25">
      <c r="B45" s="4" t="s">
        <v>231</v>
      </c>
      <c r="C45" s="59">
        <v>5.1546391752577319E-3</v>
      </c>
      <c r="D45" s="59">
        <v>0.15979381443298968</v>
      </c>
      <c r="E45" s="59">
        <v>2.8350515463917526E-2</v>
      </c>
      <c r="F45" s="59">
        <v>0.34793814432989689</v>
      </c>
      <c r="G45" s="59">
        <v>0.28221649484536082</v>
      </c>
      <c r="H45" s="59">
        <v>0.17654639175257736</v>
      </c>
    </row>
    <row r="46" spans="2:8" ht="20.100000000000001" customHeight="1" thickBot="1" x14ac:dyDescent="0.25">
      <c r="B46" s="4" t="s">
        <v>232</v>
      </c>
      <c r="C46" s="59">
        <v>1.3193812556869881E-2</v>
      </c>
      <c r="D46" s="59">
        <v>0.1897179253867152</v>
      </c>
      <c r="E46" s="59">
        <v>2.3202911737943584E-2</v>
      </c>
      <c r="F46" s="59">
        <v>0.33712465878070974</v>
      </c>
      <c r="G46" s="59">
        <v>0.23430391264786168</v>
      </c>
      <c r="H46" s="59">
        <v>0.20245677888989996</v>
      </c>
    </row>
    <row r="47" spans="2:8" ht="20.100000000000001" customHeight="1" thickBot="1" x14ac:dyDescent="0.25">
      <c r="B47" s="4" t="s">
        <v>233</v>
      </c>
      <c r="C47" s="59">
        <v>6.5146579804560263E-3</v>
      </c>
      <c r="D47" s="59">
        <v>0.2280130293159609</v>
      </c>
      <c r="E47" s="59">
        <v>2.2801302931596091E-2</v>
      </c>
      <c r="F47" s="59">
        <v>0.33713355048859933</v>
      </c>
      <c r="G47" s="59">
        <v>0.21661237785016288</v>
      </c>
      <c r="H47" s="59">
        <v>0.18892508143322476</v>
      </c>
    </row>
    <row r="48" spans="2:8" ht="20.100000000000001" customHeight="1" thickBot="1" x14ac:dyDescent="0.25">
      <c r="B48" s="4" t="s">
        <v>234</v>
      </c>
      <c r="C48" s="59">
        <v>1.8664333624963548E-2</v>
      </c>
      <c r="D48" s="59">
        <v>0.16943715368912218</v>
      </c>
      <c r="E48" s="59">
        <v>2.3330417031204434E-2</v>
      </c>
      <c r="F48" s="59">
        <v>0.29454651501895596</v>
      </c>
      <c r="G48" s="59">
        <v>0.14464858559346749</v>
      </c>
      <c r="H48" s="59">
        <v>0.34937299504228642</v>
      </c>
    </row>
    <row r="49" spans="2:8" ht="20.100000000000001" customHeight="1" thickBot="1" x14ac:dyDescent="0.25">
      <c r="B49" s="4" t="s">
        <v>235</v>
      </c>
      <c r="C49" s="59">
        <v>0</v>
      </c>
      <c r="D49" s="59">
        <v>0.21167883211678831</v>
      </c>
      <c r="E49" s="59">
        <v>2.6763990267639901E-2</v>
      </c>
      <c r="F49" s="59">
        <v>0.33576642335766421</v>
      </c>
      <c r="G49" s="59">
        <v>0.18978102189781021</v>
      </c>
      <c r="H49" s="59">
        <v>0.23600973236009742</v>
      </c>
    </row>
    <row r="50" spans="2:8" ht="20.100000000000001" customHeight="1" thickBot="1" x14ac:dyDescent="0.25">
      <c r="B50" s="4" t="s">
        <v>236</v>
      </c>
      <c r="C50" s="59">
        <v>1.1320754716981131E-2</v>
      </c>
      <c r="D50" s="59">
        <v>0.18490566037735848</v>
      </c>
      <c r="E50" s="59">
        <v>0</v>
      </c>
      <c r="F50" s="59">
        <v>0.41509433962264153</v>
      </c>
      <c r="G50" s="59">
        <v>0.26037735849056604</v>
      </c>
      <c r="H50" s="59">
        <v>0.12830188679245286</v>
      </c>
    </row>
    <row r="51" spans="2:8" ht="20.100000000000001" customHeight="1" thickBot="1" x14ac:dyDescent="0.25">
      <c r="B51" s="4" t="s">
        <v>237</v>
      </c>
      <c r="C51" s="59">
        <v>1.3473053892215569E-2</v>
      </c>
      <c r="D51" s="59">
        <v>0.16766467065868262</v>
      </c>
      <c r="E51" s="59">
        <v>1.1976047904191617E-2</v>
      </c>
      <c r="F51" s="59">
        <v>0.47005988023952094</v>
      </c>
      <c r="G51" s="59">
        <v>0.27694610778443113</v>
      </c>
      <c r="H51" s="59">
        <v>5.9880239520958167E-2</v>
      </c>
    </row>
    <row r="52" spans="2:8" ht="20.100000000000001" customHeight="1" thickBot="1" x14ac:dyDescent="0.25">
      <c r="B52" s="4" t="s">
        <v>238</v>
      </c>
      <c r="C52" s="59">
        <v>4.3103448275862068E-3</v>
      </c>
      <c r="D52" s="59">
        <v>0.10775862068965517</v>
      </c>
      <c r="E52" s="59">
        <v>1.2931034482758621E-2</v>
      </c>
      <c r="F52" s="59">
        <v>0.46982758620689657</v>
      </c>
      <c r="G52" s="59">
        <v>0.27586206896551724</v>
      </c>
      <c r="H52" s="59">
        <v>0.12931034482758619</v>
      </c>
    </row>
    <row r="53" spans="2:8" ht="20.100000000000001" customHeight="1" thickBot="1" x14ac:dyDescent="0.25">
      <c r="B53" s="4" t="s">
        <v>239</v>
      </c>
      <c r="C53" s="59">
        <v>3.0434782608695653E-2</v>
      </c>
      <c r="D53" s="59">
        <v>0.13478260869565217</v>
      </c>
      <c r="E53" s="59">
        <v>8.6956521739130436E-3</v>
      </c>
      <c r="F53" s="59">
        <v>0.43913043478260871</v>
      </c>
      <c r="G53" s="59">
        <v>0.22173913043478261</v>
      </c>
      <c r="H53" s="59">
        <v>0.16521739130434782</v>
      </c>
    </row>
    <row r="54" spans="2:8" ht="20.100000000000001" customHeight="1" thickBot="1" x14ac:dyDescent="0.25">
      <c r="B54" s="4" t="s">
        <v>240</v>
      </c>
      <c r="C54" s="59">
        <v>1.3119533527696793E-2</v>
      </c>
      <c r="D54" s="59">
        <v>0.16034985422740525</v>
      </c>
      <c r="E54" s="59">
        <v>5.8309037900874635E-3</v>
      </c>
      <c r="F54" s="59">
        <v>0.45481049562682213</v>
      </c>
      <c r="G54" s="59">
        <v>0.15743440233236153</v>
      </c>
      <c r="H54" s="59">
        <v>0.20845481049562689</v>
      </c>
    </row>
    <row r="55" spans="2:8" ht="20.100000000000001" customHeight="1" thickBot="1" x14ac:dyDescent="0.25">
      <c r="B55" s="4" t="s">
        <v>241</v>
      </c>
      <c r="C55" s="59">
        <v>8.5106382978723406E-3</v>
      </c>
      <c r="D55" s="59">
        <v>2.9916183107672471E-2</v>
      </c>
      <c r="E55" s="59">
        <v>1.6376531270148292E-2</v>
      </c>
      <c r="F55" s="59">
        <v>0.47878787878787876</v>
      </c>
      <c r="G55" s="59">
        <v>0.16737588652482269</v>
      </c>
      <c r="H55" s="59">
        <v>0.29903288201160538</v>
      </c>
    </row>
    <row r="56" spans="2:8" ht="20.100000000000001" customHeight="1" thickBot="1" x14ac:dyDescent="0.25">
      <c r="B56" s="4" t="s">
        <v>242</v>
      </c>
      <c r="C56" s="59">
        <v>6.5970313358988458E-3</v>
      </c>
      <c r="D56" s="59">
        <v>0.2644310060472787</v>
      </c>
      <c r="E56" s="59">
        <v>1.7592083562396922E-2</v>
      </c>
      <c r="F56" s="59">
        <v>0.331500824628917</v>
      </c>
      <c r="G56" s="59">
        <v>0.12809235843870259</v>
      </c>
      <c r="H56" s="59">
        <v>0.25178669598680598</v>
      </c>
    </row>
    <row r="57" spans="2:8" ht="20.100000000000001" customHeight="1" thickBot="1" x14ac:dyDescent="0.25">
      <c r="B57" s="4" t="s">
        <v>243</v>
      </c>
      <c r="C57" s="59">
        <v>5.4719562243502051E-3</v>
      </c>
      <c r="D57" s="59">
        <v>0.1409028727770178</v>
      </c>
      <c r="E57" s="59">
        <v>2.8727770177838577E-2</v>
      </c>
      <c r="F57" s="59">
        <v>0.27770177838577292</v>
      </c>
      <c r="G57" s="59">
        <v>8.6183310533515731E-2</v>
      </c>
      <c r="H57" s="59">
        <v>0.46101231190150477</v>
      </c>
    </row>
    <row r="58" spans="2:8" ht="20.100000000000001" customHeight="1" thickBot="1" x14ac:dyDescent="0.25">
      <c r="B58" s="4" t="s">
        <v>244</v>
      </c>
      <c r="C58" s="59">
        <v>0</v>
      </c>
      <c r="D58" s="59">
        <v>0.19764011799410031</v>
      </c>
      <c r="E58" s="59">
        <v>1.4749262536873156E-2</v>
      </c>
      <c r="F58" s="59">
        <v>0.15634218289085547</v>
      </c>
      <c r="G58" s="59">
        <v>0.10029498525073746</v>
      </c>
      <c r="H58" s="59">
        <v>0.53097345132743368</v>
      </c>
    </row>
    <row r="59" spans="2:8" ht="20.100000000000001" customHeight="1" thickBot="1" x14ac:dyDescent="0.25">
      <c r="B59" s="4" t="s">
        <v>245</v>
      </c>
      <c r="C59" s="59">
        <v>2.0920502092050207E-3</v>
      </c>
      <c r="D59" s="59">
        <v>0.2405857740585774</v>
      </c>
      <c r="E59" s="59">
        <v>8.368200836820083E-3</v>
      </c>
      <c r="F59" s="59">
        <v>0.36401673640167365</v>
      </c>
      <c r="G59" s="59">
        <v>0.30543933054393307</v>
      </c>
      <c r="H59" s="59">
        <v>7.949790794979078E-2</v>
      </c>
    </row>
    <row r="60" spans="2:8" ht="20.100000000000001" customHeight="1" thickBot="1" x14ac:dyDescent="0.25">
      <c r="B60" s="4" t="s">
        <v>246</v>
      </c>
      <c r="C60" s="59">
        <v>1.0392609699769052E-2</v>
      </c>
      <c r="D60" s="59">
        <v>0.17205542725173209</v>
      </c>
      <c r="E60" s="59">
        <v>9.2378752886836026E-3</v>
      </c>
      <c r="F60" s="59">
        <v>0.45265588914549654</v>
      </c>
      <c r="G60" s="59">
        <v>0.21016166281755197</v>
      </c>
      <c r="H60" s="59">
        <v>0.14549653579676677</v>
      </c>
    </row>
    <row r="61" spans="2:8" ht="20.100000000000001" customHeight="1" thickBot="1" x14ac:dyDescent="0.25">
      <c r="B61" s="4" t="s">
        <v>247</v>
      </c>
      <c r="C61" s="59">
        <v>0</v>
      </c>
      <c r="D61" s="59">
        <v>0.29361702127659572</v>
      </c>
      <c r="E61" s="59">
        <v>4.2553191489361703E-3</v>
      </c>
      <c r="F61" s="59">
        <v>0.31914893617021278</v>
      </c>
      <c r="G61" s="59">
        <v>0.37021276595744679</v>
      </c>
      <c r="H61" s="59">
        <v>1.2765957446808529E-2</v>
      </c>
    </row>
    <row r="62" spans="2:8" ht="20.100000000000001" customHeight="1" thickBot="1" x14ac:dyDescent="0.25">
      <c r="B62" s="7" t="s">
        <v>22</v>
      </c>
      <c r="C62" s="46">
        <v>1.2987288585191945E-2</v>
      </c>
      <c r="D62" s="46">
        <v>0.14290261655667083</v>
      </c>
      <c r="E62" s="46">
        <v>2.4064681790208604E-2</v>
      </c>
      <c r="F62" s="46">
        <v>0.3866689302463765</v>
      </c>
      <c r="G62" s="46">
        <v>0.18343484073594635</v>
      </c>
      <c r="H62" s="46">
        <v>0.24994164208560582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72" t="s">
        <v>51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8">
        <v>1329</v>
      </c>
      <c r="D11" s="18">
        <v>0</v>
      </c>
      <c r="E11" s="18">
        <v>0</v>
      </c>
      <c r="F11" s="18">
        <v>0</v>
      </c>
      <c r="G11" s="18">
        <v>521</v>
      </c>
      <c r="H11" s="18">
        <v>423</v>
      </c>
      <c r="I11" s="18">
        <v>52</v>
      </c>
      <c r="J11" s="18">
        <v>4</v>
      </c>
      <c r="K11" s="18">
        <v>6</v>
      </c>
      <c r="L11" s="18">
        <v>74</v>
      </c>
      <c r="M11" s="18">
        <v>32</v>
      </c>
      <c r="N11" s="18">
        <v>0</v>
      </c>
      <c r="O11" s="18">
        <v>24</v>
      </c>
      <c r="P11" s="18">
        <v>122</v>
      </c>
      <c r="Q11" s="18">
        <v>71</v>
      </c>
      <c r="R11" s="18">
        <v>0</v>
      </c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8"/>
      <c r="AJ11" s="19"/>
      <c r="AK11" s="19"/>
      <c r="AL11" s="19"/>
      <c r="AM11" s="19"/>
      <c r="AN11" s="19"/>
      <c r="AO11" s="19"/>
      <c r="AP11" s="19"/>
    </row>
    <row r="12" spans="2:42" ht="20.100000000000001" customHeight="1" thickBot="1" x14ac:dyDescent="0.25">
      <c r="B12" s="4" t="s">
        <v>199</v>
      </c>
      <c r="C12" s="19">
        <v>1741</v>
      </c>
      <c r="D12" s="19">
        <v>1</v>
      </c>
      <c r="E12" s="19">
        <v>0</v>
      </c>
      <c r="F12" s="19">
        <v>0</v>
      </c>
      <c r="G12" s="19">
        <v>617</v>
      </c>
      <c r="H12" s="19">
        <v>192</v>
      </c>
      <c r="I12" s="19">
        <v>27</v>
      </c>
      <c r="J12" s="19">
        <v>168</v>
      </c>
      <c r="K12" s="19">
        <v>31</v>
      </c>
      <c r="L12" s="19">
        <v>49</v>
      </c>
      <c r="M12" s="19">
        <v>4</v>
      </c>
      <c r="N12" s="19">
        <v>2</v>
      </c>
      <c r="O12" s="19">
        <v>12</v>
      </c>
      <c r="P12" s="19">
        <v>67</v>
      </c>
      <c r="Q12" s="19">
        <v>555</v>
      </c>
      <c r="R12" s="19">
        <v>16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2:42" ht="20.100000000000001" customHeight="1" thickBot="1" x14ac:dyDescent="0.25">
      <c r="B13" s="4" t="s">
        <v>200</v>
      </c>
      <c r="C13" s="19">
        <v>771</v>
      </c>
      <c r="D13" s="19">
        <v>0</v>
      </c>
      <c r="E13" s="19">
        <v>0</v>
      </c>
      <c r="F13" s="19">
        <v>0</v>
      </c>
      <c r="G13" s="19">
        <v>600</v>
      </c>
      <c r="H13" s="19">
        <v>62</v>
      </c>
      <c r="I13" s="19">
        <v>2</v>
      </c>
      <c r="J13" s="19">
        <v>18</v>
      </c>
      <c r="K13" s="19">
        <v>17</v>
      </c>
      <c r="L13" s="19">
        <v>0</v>
      </c>
      <c r="M13" s="19">
        <v>0</v>
      </c>
      <c r="N13" s="19">
        <v>2</v>
      </c>
      <c r="O13" s="19">
        <v>1</v>
      </c>
      <c r="P13" s="19">
        <v>33</v>
      </c>
      <c r="Q13" s="19">
        <v>32</v>
      </c>
      <c r="R13" s="19">
        <v>4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2:42" ht="20.100000000000001" customHeight="1" thickBot="1" x14ac:dyDescent="0.25">
      <c r="B14" s="4" t="s">
        <v>201</v>
      </c>
      <c r="C14" s="19">
        <v>1442</v>
      </c>
      <c r="D14" s="19">
        <v>1</v>
      </c>
      <c r="E14" s="19">
        <v>0</v>
      </c>
      <c r="F14" s="19">
        <v>0</v>
      </c>
      <c r="G14" s="19">
        <v>804</v>
      </c>
      <c r="H14" s="19">
        <v>89</v>
      </c>
      <c r="I14" s="19">
        <v>66</v>
      </c>
      <c r="J14" s="19">
        <v>86</v>
      </c>
      <c r="K14" s="19">
        <v>1</v>
      </c>
      <c r="L14" s="19">
        <v>1</v>
      </c>
      <c r="M14" s="19">
        <v>6</v>
      </c>
      <c r="N14" s="19">
        <v>3</v>
      </c>
      <c r="O14" s="19">
        <v>19</v>
      </c>
      <c r="P14" s="19">
        <v>116</v>
      </c>
      <c r="Q14" s="19">
        <v>103</v>
      </c>
      <c r="R14" s="19">
        <v>147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2:42" ht="20.100000000000001" customHeight="1" thickBot="1" x14ac:dyDescent="0.25">
      <c r="B15" s="4" t="s">
        <v>202</v>
      </c>
      <c r="C15" s="19">
        <v>587</v>
      </c>
      <c r="D15" s="19">
        <v>0</v>
      </c>
      <c r="E15" s="19">
        <v>0</v>
      </c>
      <c r="F15" s="19">
        <v>0</v>
      </c>
      <c r="G15" s="19">
        <v>269</v>
      </c>
      <c r="H15" s="19">
        <v>217</v>
      </c>
      <c r="I15" s="19">
        <v>43</v>
      </c>
      <c r="J15" s="19">
        <v>24</v>
      </c>
      <c r="K15" s="19">
        <v>0</v>
      </c>
      <c r="L15" s="19">
        <v>0</v>
      </c>
      <c r="M15" s="19">
        <v>1</v>
      </c>
      <c r="N15" s="19">
        <v>0</v>
      </c>
      <c r="O15" s="19">
        <v>2</v>
      </c>
      <c r="P15" s="19">
        <v>13</v>
      </c>
      <c r="Q15" s="19">
        <v>18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2" ht="20.100000000000001" customHeight="1" thickBot="1" x14ac:dyDescent="0.25">
      <c r="B16" s="4" t="s">
        <v>203</v>
      </c>
      <c r="C16" s="19">
        <v>652</v>
      </c>
      <c r="D16" s="19">
        <v>0</v>
      </c>
      <c r="E16" s="19">
        <v>0</v>
      </c>
      <c r="F16" s="19">
        <v>0</v>
      </c>
      <c r="G16" s="19">
        <v>310</v>
      </c>
      <c r="H16" s="19">
        <v>104</v>
      </c>
      <c r="I16" s="19">
        <v>6</v>
      </c>
      <c r="J16" s="19">
        <v>19</v>
      </c>
      <c r="K16" s="19">
        <v>5</v>
      </c>
      <c r="L16" s="19">
        <v>14</v>
      </c>
      <c r="M16" s="19">
        <v>4</v>
      </c>
      <c r="N16" s="19">
        <v>0</v>
      </c>
      <c r="O16" s="19">
        <v>7</v>
      </c>
      <c r="P16" s="19">
        <v>50</v>
      </c>
      <c r="Q16" s="19">
        <v>83</v>
      </c>
      <c r="R16" s="19">
        <v>50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2:42" ht="20.100000000000001" customHeight="1" thickBot="1" x14ac:dyDescent="0.25">
      <c r="B17" s="4" t="s">
        <v>204</v>
      </c>
      <c r="C17" s="19">
        <v>2720</v>
      </c>
      <c r="D17" s="19">
        <v>3</v>
      </c>
      <c r="E17" s="19">
        <v>0</v>
      </c>
      <c r="F17" s="19">
        <v>0</v>
      </c>
      <c r="G17" s="19">
        <v>1535</v>
      </c>
      <c r="H17" s="19">
        <v>524</v>
      </c>
      <c r="I17" s="19">
        <v>56</v>
      </c>
      <c r="J17" s="19">
        <v>69</v>
      </c>
      <c r="K17" s="19">
        <v>20</v>
      </c>
      <c r="L17" s="19">
        <v>64</v>
      </c>
      <c r="M17" s="19">
        <v>1</v>
      </c>
      <c r="N17" s="19">
        <v>0</v>
      </c>
      <c r="O17" s="19">
        <v>8</v>
      </c>
      <c r="P17" s="19">
        <v>116</v>
      </c>
      <c r="Q17" s="19">
        <v>296</v>
      </c>
      <c r="R17" s="19">
        <v>28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2:42" ht="20.100000000000001" customHeight="1" thickBot="1" x14ac:dyDescent="0.25">
      <c r="B18" s="4" t="s">
        <v>205</v>
      </c>
      <c r="C18" s="19">
        <v>2191</v>
      </c>
      <c r="D18" s="19">
        <v>1</v>
      </c>
      <c r="E18" s="19">
        <v>0</v>
      </c>
      <c r="F18" s="19">
        <v>0</v>
      </c>
      <c r="G18" s="19">
        <v>998</v>
      </c>
      <c r="H18" s="19">
        <v>378</v>
      </c>
      <c r="I18" s="19">
        <v>141</v>
      </c>
      <c r="J18" s="19">
        <v>216</v>
      </c>
      <c r="K18" s="19">
        <v>34</v>
      </c>
      <c r="L18" s="19">
        <v>35</v>
      </c>
      <c r="M18" s="19">
        <v>5</v>
      </c>
      <c r="N18" s="19">
        <v>12</v>
      </c>
      <c r="O18" s="19">
        <v>2</v>
      </c>
      <c r="P18" s="19">
        <v>119</v>
      </c>
      <c r="Q18" s="19">
        <v>216</v>
      </c>
      <c r="R18" s="19">
        <v>34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2:42" ht="20.100000000000001" customHeight="1" thickBot="1" x14ac:dyDescent="0.25">
      <c r="B19" s="4" t="s">
        <v>206</v>
      </c>
      <c r="C19" s="19">
        <v>160</v>
      </c>
      <c r="D19" s="19">
        <v>0</v>
      </c>
      <c r="E19" s="19">
        <v>0</v>
      </c>
      <c r="F19" s="19">
        <v>0</v>
      </c>
      <c r="G19" s="19">
        <v>59</v>
      </c>
      <c r="H19" s="19">
        <v>48</v>
      </c>
      <c r="I19" s="19">
        <v>18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8</v>
      </c>
      <c r="Q19" s="19">
        <v>15</v>
      </c>
      <c r="R19" s="19">
        <v>12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2" ht="20.100000000000001" customHeight="1" thickBot="1" x14ac:dyDescent="0.25">
      <c r="B20" s="4" t="s">
        <v>207</v>
      </c>
      <c r="C20" s="19">
        <v>73</v>
      </c>
      <c r="D20" s="19">
        <v>0</v>
      </c>
      <c r="E20" s="19">
        <v>0</v>
      </c>
      <c r="F20" s="19">
        <v>0</v>
      </c>
      <c r="G20" s="19">
        <v>25</v>
      </c>
      <c r="H20" s="19">
        <v>14</v>
      </c>
      <c r="I20" s="19">
        <v>11</v>
      </c>
      <c r="J20" s="19">
        <v>5</v>
      </c>
      <c r="K20" s="19">
        <v>0</v>
      </c>
      <c r="L20" s="19">
        <v>8</v>
      </c>
      <c r="M20" s="19">
        <v>0</v>
      </c>
      <c r="N20" s="19">
        <v>0</v>
      </c>
      <c r="O20" s="19">
        <v>1</v>
      </c>
      <c r="P20" s="19">
        <v>3</v>
      </c>
      <c r="Q20" s="19">
        <v>6</v>
      </c>
      <c r="R20" s="19">
        <v>0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2:42" ht="20.100000000000001" customHeight="1" thickBot="1" x14ac:dyDescent="0.25">
      <c r="B21" s="4" t="s">
        <v>208</v>
      </c>
      <c r="C21" s="19">
        <v>991</v>
      </c>
      <c r="D21" s="19">
        <v>1</v>
      </c>
      <c r="E21" s="19">
        <v>0</v>
      </c>
      <c r="F21" s="19">
        <v>0</v>
      </c>
      <c r="G21" s="19">
        <v>438</v>
      </c>
      <c r="H21" s="19">
        <v>160</v>
      </c>
      <c r="I21" s="19">
        <v>117</v>
      </c>
      <c r="J21" s="19">
        <v>67</v>
      </c>
      <c r="K21" s="19">
        <v>4</v>
      </c>
      <c r="L21" s="19">
        <v>14</v>
      </c>
      <c r="M21" s="19">
        <v>20</v>
      </c>
      <c r="N21" s="19">
        <v>0</v>
      </c>
      <c r="O21" s="19">
        <v>16</v>
      </c>
      <c r="P21" s="19">
        <v>111</v>
      </c>
      <c r="Q21" s="19">
        <v>36</v>
      </c>
      <c r="R21" s="19">
        <v>7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2:42" ht="20.100000000000001" customHeight="1" thickBot="1" x14ac:dyDescent="0.25">
      <c r="B22" s="4" t="s">
        <v>209</v>
      </c>
      <c r="C22" s="19">
        <v>971</v>
      </c>
      <c r="D22" s="19">
        <v>0</v>
      </c>
      <c r="E22" s="19">
        <v>0</v>
      </c>
      <c r="F22" s="19">
        <v>0</v>
      </c>
      <c r="G22" s="19">
        <v>372</v>
      </c>
      <c r="H22" s="19">
        <v>138</v>
      </c>
      <c r="I22" s="19">
        <v>8</v>
      </c>
      <c r="J22" s="19">
        <v>52</v>
      </c>
      <c r="K22" s="19">
        <v>27</v>
      </c>
      <c r="L22" s="19">
        <v>14</v>
      </c>
      <c r="M22" s="19">
        <v>3</v>
      </c>
      <c r="N22" s="19">
        <v>0</v>
      </c>
      <c r="O22" s="19">
        <v>65</v>
      </c>
      <c r="P22" s="19">
        <v>137</v>
      </c>
      <c r="Q22" s="19">
        <v>147</v>
      </c>
      <c r="R22" s="19">
        <v>8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2:42" ht="20.100000000000001" customHeight="1" thickBot="1" x14ac:dyDescent="0.25">
      <c r="B23" s="4" t="s">
        <v>210</v>
      </c>
      <c r="C23" s="19">
        <v>2393</v>
      </c>
      <c r="D23" s="19">
        <v>0</v>
      </c>
      <c r="E23" s="19">
        <v>0</v>
      </c>
      <c r="F23" s="19">
        <v>0</v>
      </c>
      <c r="G23" s="19">
        <v>892</v>
      </c>
      <c r="H23" s="19">
        <v>548</v>
      </c>
      <c r="I23" s="19">
        <v>138</v>
      </c>
      <c r="J23" s="19">
        <v>48</v>
      </c>
      <c r="K23" s="19">
        <v>58</v>
      </c>
      <c r="L23" s="19">
        <v>154</v>
      </c>
      <c r="M23" s="19">
        <v>36</v>
      </c>
      <c r="N23" s="19">
        <v>15</v>
      </c>
      <c r="O23" s="19">
        <v>74</v>
      </c>
      <c r="P23" s="19">
        <v>143</v>
      </c>
      <c r="Q23" s="19">
        <v>175</v>
      </c>
      <c r="R23" s="19">
        <v>112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2:42" ht="20.100000000000001" customHeight="1" thickBot="1" x14ac:dyDescent="0.25">
      <c r="B24" s="4" t="s">
        <v>211</v>
      </c>
      <c r="C24" s="19">
        <v>1517</v>
      </c>
      <c r="D24" s="19">
        <v>2</v>
      </c>
      <c r="E24" s="19">
        <v>0</v>
      </c>
      <c r="F24" s="19">
        <v>0</v>
      </c>
      <c r="G24" s="19">
        <v>762</v>
      </c>
      <c r="H24" s="19">
        <v>240</v>
      </c>
      <c r="I24" s="19">
        <v>14</v>
      </c>
      <c r="J24" s="19">
        <v>79</v>
      </c>
      <c r="K24" s="19">
        <v>23</v>
      </c>
      <c r="L24" s="19">
        <v>80</v>
      </c>
      <c r="M24" s="19">
        <v>15</v>
      </c>
      <c r="N24" s="19">
        <v>7</v>
      </c>
      <c r="O24" s="19">
        <v>15</v>
      </c>
      <c r="P24" s="19">
        <v>136</v>
      </c>
      <c r="Q24" s="19">
        <v>62</v>
      </c>
      <c r="R24" s="19">
        <v>82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2:42" ht="20.100000000000001" customHeight="1" thickBot="1" x14ac:dyDescent="0.25">
      <c r="B25" s="4" t="s">
        <v>212</v>
      </c>
      <c r="C25" s="19">
        <v>1159</v>
      </c>
      <c r="D25" s="19">
        <v>1</v>
      </c>
      <c r="E25" s="19">
        <v>0</v>
      </c>
      <c r="F25" s="19">
        <v>0</v>
      </c>
      <c r="G25" s="19">
        <v>819</v>
      </c>
      <c r="H25" s="19">
        <v>73</v>
      </c>
      <c r="I25" s="19">
        <v>3</v>
      </c>
      <c r="J25" s="19">
        <v>22</v>
      </c>
      <c r="K25" s="19">
        <v>1</v>
      </c>
      <c r="L25" s="19">
        <v>17</v>
      </c>
      <c r="M25" s="19">
        <v>4</v>
      </c>
      <c r="N25" s="19">
        <v>2</v>
      </c>
      <c r="O25" s="19">
        <v>9</v>
      </c>
      <c r="P25" s="19">
        <v>71</v>
      </c>
      <c r="Q25" s="19">
        <v>110</v>
      </c>
      <c r="R25" s="19">
        <v>27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2:42" ht="20.100000000000001" customHeight="1" thickBot="1" x14ac:dyDescent="0.25">
      <c r="B26" s="5" t="s">
        <v>213</v>
      </c>
      <c r="C26" s="27">
        <v>739</v>
      </c>
      <c r="D26" s="27">
        <v>0</v>
      </c>
      <c r="E26" s="27">
        <v>0</v>
      </c>
      <c r="F26" s="27">
        <v>0</v>
      </c>
      <c r="G26" s="27">
        <v>324</v>
      </c>
      <c r="H26" s="27">
        <v>272</v>
      </c>
      <c r="I26" s="27">
        <v>0</v>
      </c>
      <c r="J26" s="27">
        <v>13</v>
      </c>
      <c r="K26" s="27">
        <v>0</v>
      </c>
      <c r="L26" s="27">
        <v>5</v>
      </c>
      <c r="M26" s="27">
        <v>5</v>
      </c>
      <c r="N26" s="27">
        <v>1</v>
      </c>
      <c r="O26" s="27">
        <v>0</v>
      </c>
      <c r="P26" s="27">
        <v>77</v>
      </c>
      <c r="Q26" s="27">
        <v>39</v>
      </c>
      <c r="R26" s="27">
        <v>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2:42" ht="20.100000000000001" customHeight="1" thickBot="1" x14ac:dyDescent="0.25">
      <c r="B27" s="6" t="s">
        <v>214</v>
      </c>
      <c r="C27" s="29">
        <v>110</v>
      </c>
      <c r="D27" s="29">
        <v>0</v>
      </c>
      <c r="E27" s="29">
        <v>0</v>
      </c>
      <c r="F27" s="29">
        <v>0</v>
      </c>
      <c r="G27" s="29">
        <v>55</v>
      </c>
      <c r="H27" s="29">
        <v>24</v>
      </c>
      <c r="I27" s="29">
        <v>2</v>
      </c>
      <c r="J27" s="29">
        <v>5</v>
      </c>
      <c r="K27" s="29">
        <v>1</v>
      </c>
      <c r="L27" s="29">
        <v>0</v>
      </c>
      <c r="M27" s="29">
        <v>0</v>
      </c>
      <c r="N27" s="29">
        <v>0</v>
      </c>
      <c r="O27" s="29">
        <v>1</v>
      </c>
      <c r="P27" s="29">
        <v>0</v>
      </c>
      <c r="Q27" s="29">
        <v>10</v>
      </c>
      <c r="R27" s="29">
        <v>12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2:42" ht="20.100000000000001" customHeight="1" thickBot="1" x14ac:dyDescent="0.25">
      <c r="B28" s="4" t="s">
        <v>215</v>
      </c>
      <c r="C28" s="29">
        <v>325</v>
      </c>
      <c r="D28" s="29">
        <v>0</v>
      </c>
      <c r="E28" s="29">
        <v>0</v>
      </c>
      <c r="F28" s="29">
        <v>0</v>
      </c>
      <c r="G28" s="29">
        <v>201</v>
      </c>
      <c r="H28" s="29">
        <v>41</v>
      </c>
      <c r="I28" s="29">
        <v>13</v>
      </c>
      <c r="J28" s="29">
        <v>13</v>
      </c>
      <c r="K28" s="29">
        <v>0</v>
      </c>
      <c r="L28" s="29">
        <v>0</v>
      </c>
      <c r="M28" s="29">
        <v>0</v>
      </c>
      <c r="N28" s="29">
        <v>14</v>
      </c>
      <c r="O28" s="29">
        <v>0</v>
      </c>
      <c r="P28" s="29">
        <v>13</v>
      </c>
      <c r="Q28" s="29">
        <v>23</v>
      </c>
      <c r="R28" s="29">
        <v>7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2:42" ht="20.100000000000001" customHeight="1" thickBot="1" x14ac:dyDescent="0.25">
      <c r="B29" s="4" t="s">
        <v>216</v>
      </c>
      <c r="C29" s="28">
        <v>436</v>
      </c>
      <c r="D29" s="28">
        <v>0</v>
      </c>
      <c r="E29" s="28">
        <v>0</v>
      </c>
      <c r="F29" s="28">
        <v>0</v>
      </c>
      <c r="G29" s="28">
        <v>190</v>
      </c>
      <c r="H29" s="28">
        <v>58</v>
      </c>
      <c r="I29" s="28">
        <v>44</v>
      </c>
      <c r="J29" s="28">
        <v>24</v>
      </c>
      <c r="K29" s="28">
        <v>17</v>
      </c>
      <c r="L29" s="28">
        <v>0</v>
      </c>
      <c r="M29" s="28">
        <v>10</v>
      </c>
      <c r="N29" s="28">
        <v>0</v>
      </c>
      <c r="O29" s="28">
        <v>0</v>
      </c>
      <c r="P29" s="28">
        <v>0</v>
      </c>
      <c r="Q29" s="28">
        <v>70</v>
      </c>
      <c r="R29" s="28">
        <v>23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2:42" ht="20.100000000000001" customHeight="1" thickBot="1" x14ac:dyDescent="0.25">
      <c r="B30" s="4" t="s">
        <v>217</v>
      </c>
      <c r="C30" s="19">
        <v>82</v>
      </c>
      <c r="D30" s="19">
        <v>0</v>
      </c>
      <c r="E30" s="19">
        <v>0</v>
      </c>
      <c r="F30" s="19">
        <v>0</v>
      </c>
      <c r="G30" s="19">
        <v>65</v>
      </c>
      <c r="H30" s="19">
        <v>10</v>
      </c>
      <c r="I30" s="19">
        <v>1</v>
      </c>
      <c r="J30" s="19">
        <v>1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4</v>
      </c>
      <c r="Q30" s="19">
        <v>0</v>
      </c>
      <c r="R30" s="19">
        <v>1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spans="2:42" ht="20.100000000000001" customHeight="1" thickBot="1" x14ac:dyDescent="0.25">
      <c r="B31" s="4" t="s">
        <v>218</v>
      </c>
      <c r="C31" s="19">
        <v>179</v>
      </c>
      <c r="D31" s="19">
        <v>0</v>
      </c>
      <c r="E31" s="19">
        <v>0</v>
      </c>
      <c r="F31" s="19">
        <v>0</v>
      </c>
      <c r="G31" s="19">
        <v>159</v>
      </c>
      <c r="H31" s="19">
        <v>2</v>
      </c>
      <c r="I31" s="19">
        <v>1</v>
      </c>
      <c r="J31" s="19">
        <v>1</v>
      </c>
      <c r="K31" s="19">
        <v>2</v>
      </c>
      <c r="L31" s="19">
        <v>0</v>
      </c>
      <c r="M31" s="19">
        <v>0</v>
      </c>
      <c r="N31" s="19">
        <v>1</v>
      </c>
      <c r="O31" s="19">
        <v>0</v>
      </c>
      <c r="P31" s="19">
        <v>0</v>
      </c>
      <c r="Q31" s="19">
        <v>5</v>
      </c>
      <c r="R31" s="19">
        <v>8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spans="2:42" ht="20.100000000000001" customHeight="1" thickBot="1" x14ac:dyDescent="0.25">
      <c r="B32" s="4" t="s">
        <v>219</v>
      </c>
      <c r="C32" s="19">
        <v>113</v>
      </c>
      <c r="D32" s="19">
        <v>0</v>
      </c>
      <c r="E32" s="19">
        <v>0</v>
      </c>
      <c r="F32" s="19">
        <v>0</v>
      </c>
      <c r="G32" s="19">
        <v>65</v>
      </c>
      <c r="H32" s="19">
        <v>39</v>
      </c>
      <c r="I32" s="19">
        <v>1</v>
      </c>
      <c r="J32" s="19">
        <v>1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1</v>
      </c>
      <c r="R32" s="19">
        <v>2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2:42" ht="20.100000000000001" customHeight="1" thickBot="1" x14ac:dyDescent="0.25">
      <c r="B33" s="4" t="s">
        <v>220</v>
      </c>
      <c r="C33" s="19">
        <v>65</v>
      </c>
      <c r="D33" s="19">
        <v>0</v>
      </c>
      <c r="E33" s="19">
        <v>0</v>
      </c>
      <c r="F33" s="19">
        <v>0</v>
      </c>
      <c r="G33" s="19">
        <v>31</v>
      </c>
      <c r="H33" s="19">
        <v>24</v>
      </c>
      <c r="I33" s="19">
        <v>0</v>
      </c>
      <c r="J33" s="19">
        <v>1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4</v>
      </c>
      <c r="Q33" s="19">
        <v>5</v>
      </c>
      <c r="R33" s="19">
        <v>0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2:42" ht="20.100000000000001" customHeight="1" thickBot="1" x14ac:dyDescent="0.25">
      <c r="B34" s="4" t="s">
        <v>221</v>
      </c>
      <c r="C34" s="19">
        <v>398</v>
      </c>
      <c r="D34" s="19">
        <v>0</v>
      </c>
      <c r="E34" s="19">
        <v>0</v>
      </c>
      <c r="F34" s="19">
        <v>0</v>
      </c>
      <c r="G34" s="19">
        <v>164</v>
      </c>
      <c r="H34" s="19">
        <v>50</v>
      </c>
      <c r="I34" s="19">
        <v>0</v>
      </c>
      <c r="J34" s="19">
        <v>7</v>
      </c>
      <c r="K34" s="19">
        <v>12</v>
      </c>
      <c r="L34" s="19">
        <v>2</v>
      </c>
      <c r="M34" s="19">
        <v>0</v>
      </c>
      <c r="N34" s="19">
        <v>6</v>
      </c>
      <c r="O34" s="19">
        <v>5</v>
      </c>
      <c r="P34" s="19">
        <v>100</v>
      </c>
      <c r="Q34" s="19">
        <v>52</v>
      </c>
      <c r="R34" s="19">
        <v>0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2:42" ht="20.100000000000001" customHeight="1" thickBot="1" x14ac:dyDescent="0.25">
      <c r="B35" s="4" t="s">
        <v>222</v>
      </c>
      <c r="C35" s="19">
        <v>105</v>
      </c>
      <c r="D35" s="19">
        <v>0</v>
      </c>
      <c r="E35" s="19">
        <v>0</v>
      </c>
      <c r="F35" s="19">
        <v>0</v>
      </c>
      <c r="G35" s="19">
        <v>18</v>
      </c>
      <c r="H35" s="19">
        <v>45</v>
      </c>
      <c r="I35" s="19">
        <v>1</v>
      </c>
      <c r="J35" s="19">
        <v>2</v>
      </c>
      <c r="K35" s="19">
        <v>1</v>
      </c>
      <c r="L35" s="19">
        <v>3</v>
      </c>
      <c r="M35" s="19">
        <v>0</v>
      </c>
      <c r="N35" s="19">
        <v>0</v>
      </c>
      <c r="O35" s="19">
        <v>0</v>
      </c>
      <c r="P35" s="19">
        <v>2</v>
      </c>
      <c r="Q35" s="19">
        <v>20</v>
      </c>
      <c r="R35" s="19">
        <v>13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2:42" ht="20.100000000000001" customHeight="1" thickBot="1" x14ac:dyDescent="0.25">
      <c r="B36" s="4" t="s">
        <v>223</v>
      </c>
      <c r="C36" s="19">
        <v>317</v>
      </c>
      <c r="D36" s="19">
        <v>0</v>
      </c>
      <c r="E36" s="19">
        <v>0</v>
      </c>
      <c r="F36" s="19">
        <v>0</v>
      </c>
      <c r="G36" s="19">
        <v>113</v>
      </c>
      <c r="H36" s="19">
        <v>76</v>
      </c>
      <c r="I36" s="19">
        <v>44</v>
      </c>
      <c r="J36" s="19">
        <v>8</v>
      </c>
      <c r="K36" s="19">
        <v>0</v>
      </c>
      <c r="L36" s="19">
        <v>0</v>
      </c>
      <c r="M36" s="19">
        <v>0</v>
      </c>
      <c r="N36" s="19">
        <v>0</v>
      </c>
      <c r="O36" s="19">
        <v>8</v>
      </c>
      <c r="P36" s="19">
        <v>8</v>
      </c>
      <c r="Q36" s="19">
        <v>58</v>
      </c>
      <c r="R36" s="19">
        <v>2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2:42" ht="20.100000000000001" customHeight="1" thickBot="1" x14ac:dyDescent="0.25">
      <c r="B37" s="4" t="s">
        <v>224</v>
      </c>
      <c r="C37" s="19">
        <v>606</v>
      </c>
      <c r="D37" s="19">
        <v>0</v>
      </c>
      <c r="E37" s="19">
        <v>0</v>
      </c>
      <c r="F37" s="19">
        <v>0</v>
      </c>
      <c r="G37" s="19">
        <v>307</v>
      </c>
      <c r="H37" s="19">
        <v>115</v>
      </c>
      <c r="I37" s="19">
        <v>11</v>
      </c>
      <c r="J37" s="19">
        <v>3</v>
      </c>
      <c r="K37" s="19">
        <v>9</v>
      </c>
      <c r="L37" s="19">
        <v>12</v>
      </c>
      <c r="M37" s="19">
        <v>0</v>
      </c>
      <c r="N37" s="19">
        <v>2</v>
      </c>
      <c r="O37" s="19">
        <v>0</v>
      </c>
      <c r="P37" s="19">
        <v>64</v>
      </c>
      <c r="Q37" s="19">
        <v>67</v>
      </c>
      <c r="R37" s="19">
        <v>16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2:42" ht="20.100000000000001" customHeight="1" thickBot="1" x14ac:dyDescent="0.25">
      <c r="B38" s="4" t="s">
        <v>225</v>
      </c>
      <c r="C38" s="19">
        <v>220</v>
      </c>
      <c r="D38" s="19">
        <v>0</v>
      </c>
      <c r="E38" s="19">
        <v>0</v>
      </c>
      <c r="F38" s="19">
        <v>0</v>
      </c>
      <c r="G38" s="19">
        <v>123</v>
      </c>
      <c r="H38" s="19">
        <v>45</v>
      </c>
      <c r="I38" s="19">
        <v>8</v>
      </c>
      <c r="J38" s="19">
        <v>2</v>
      </c>
      <c r="K38" s="19">
        <v>0</v>
      </c>
      <c r="L38" s="19">
        <v>0</v>
      </c>
      <c r="M38" s="19">
        <v>0</v>
      </c>
      <c r="N38" s="19">
        <v>0</v>
      </c>
      <c r="O38" s="19">
        <v>2</v>
      </c>
      <c r="P38" s="19">
        <v>19</v>
      </c>
      <c r="Q38" s="19">
        <v>14</v>
      </c>
      <c r="R38" s="19">
        <v>7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2:42" ht="20.100000000000001" customHeight="1" thickBot="1" x14ac:dyDescent="0.25">
      <c r="B39" s="4" t="s">
        <v>226</v>
      </c>
      <c r="C39" s="19">
        <v>307</v>
      </c>
      <c r="D39" s="19">
        <v>0</v>
      </c>
      <c r="E39" s="19">
        <v>0</v>
      </c>
      <c r="F39" s="19">
        <v>0</v>
      </c>
      <c r="G39" s="19">
        <v>149</v>
      </c>
      <c r="H39" s="19">
        <v>96</v>
      </c>
      <c r="I39" s="19">
        <v>1</v>
      </c>
      <c r="J39" s="19">
        <v>4</v>
      </c>
      <c r="K39" s="19">
        <v>3</v>
      </c>
      <c r="L39" s="19">
        <v>0</v>
      </c>
      <c r="M39" s="19">
        <v>0</v>
      </c>
      <c r="N39" s="19">
        <v>11</v>
      </c>
      <c r="O39" s="19">
        <v>1</v>
      </c>
      <c r="P39" s="19">
        <v>10</v>
      </c>
      <c r="Q39" s="19">
        <v>27</v>
      </c>
      <c r="R39" s="19">
        <v>5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2:42" ht="20.100000000000001" customHeight="1" thickBot="1" x14ac:dyDescent="0.25">
      <c r="B40" s="4" t="s">
        <v>227</v>
      </c>
      <c r="C40" s="19">
        <v>994</v>
      </c>
      <c r="D40" s="19">
        <v>1</v>
      </c>
      <c r="E40" s="19">
        <v>0</v>
      </c>
      <c r="F40" s="19">
        <v>0</v>
      </c>
      <c r="G40" s="19">
        <v>358</v>
      </c>
      <c r="H40" s="19">
        <v>261</v>
      </c>
      <c r="I40" s="19">
        <v>48</v>
      </c>
      <c r="J40" s="19">
        <v>37</v>
      </c>
      <c r="K40" s="19">
        <v>11</v>
      </c>
      <c r="L40" s="19">
        <v>6</v>
      </c>
      <c r="M40" s="19">
        <v>0</v>
      </c>
      <c r="N40" s="19">
        <v>16</v>
      </c>
      <c r="O40" s="19">
        <v>3</v>
      </c>
      <c r="P40" s="19">
        <v>31</v>
      </c>
      <c r="Q40" s="19">
        <v>153</v>
      </c>
      <c r="R40" s="19">
        <v>69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2:42" ht="20.100000000000001" customHeight="1" thickBot="1" x14ac:dyDescent="0.25">
      <c r="B41" s="4" t="s">
        <v>228</v>
      </c>
      <c r="C41" s="19">
        <v>5912</v>
      </c>
      <c r="D41" s="19">
        <v>4</v>
      </c>
      <c r="E41" s="19">
        <v>0</v>
      </c>
      <c r="F41" s="19">
        <v>0</v>
      </c>
      <c r="G41" s="19">
        <v>2438</v>
      </c>
      <c r="H41" s="19">
        <v>836</v>
      </c>
      <c r="I41" s="19">
        <v>626</v>
      </c>
      <c r="J41" s="19">
        <v>442</v>
      </c>
      <c r="K41" s="19">
        <v>166</v>
      </c>
      <c r="L41" s="19">
        <v>101</v>
      </c>
      <c r="M41" s="19">
        <v>63</v>
      </c>
      <c r="N41" s="19">
        <v>95</v>
      </c>
      <c r="O41" s="19">
        <v>46</v>
      </c>
      <c r="P41" s="19">
        <v>316</v>
      </c>
      <c r="Q41" s="19">
        <v>539</v>
      </c>
      <c r="R41" s="19">
        <v>240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2:42" ht="20.100000000000001" customHeight="1" thickBot="1" x14ac:dyDescent="0.25">
      <c r="B42" s="4" t="s">
        <v>229</v>
      </c>
      <c r="C42" s="19">
        <v>820</v>
      </c>
      <c r="D42" s="19">
        <v>0</v>
      </c>
      <c r="E42" s="19">
        <v>0</v>
      </c>
      <c r="F42" s="19">
        <v>0</v>
      </c>
      <c r="G42" s="19">
        <v>389</v>
      </c>
      <c r="H42" s="19">
        <v>157</v>
      </c>
      <c r="I42" s="19">
        <v>118</v>
      </c>
      <c r="J42" s="19">
        <v>27</v>
      </c>
      <c r="K42" s="19">
        <v>15</v>
      </c>
      <c r="L42" s="19">
        <v>1</v>
      </c>
      <c r="M42" s="19">
        <v>0</v>
      </c>
      <c r="N42" s="19">
        <v>1</v>
      </c>
      <c r="O42" s="19">
        <v>0</v>
      </c>
      <c r="P42" s="19">
        <v>34</v>
      </c>
      <c r="Q42" s="19">
        <v>66</v>
      </c>
      <c r="R42" s="19">
        <v>12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2:42" ht="20.100000000000001" customHeight="1" thickBot="1" x14ac:dyDescent="0.25">
      <c r="B43" s="4" t="s">
        <v>230</v>
      </c>
      <c r="C43" s="19">
        <v>547</v>
      </c>
      <c r="D43" s="19">
        <v>0</v>
      </c>
      <c r="E43" s="19">
        <v>0</v>
      </c>
      <c r="F43" s="19">
        <v>0</v>
      </c>
      <c r="G43" s="19">
        <v>253</v>
      </c>
      <c r="H43" s="19">
        <v>50</v>
      </c>
      <c r="I43" s="19">
        <v>74</v>
      </c>
      <c r="J43" s="19">
        <v>9</v>
      </c>
      <c r="K43" s="19">
        <v>6</v>
      </c>
      <c r="L43" s="19">
        <v>4</v>
      </c>
      <c r="M43" s="19">
        <v>0</v>
      </c>
      <c r="N43" s="19">
        <v>18</v>
      </c>
      <c r="O43" s="19">
        <v>2</v>
      </c>
      <c r="P43" s="19">
        <v>68</v>
      </c>
      <c r="Q43" s="19">
        <v>59</v>
      </c>
      <c r="R43" s="19">
        <v>4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2:42" ht="20.100000000000001" customHeight="1" thickBot="1" x14ac:dyDescent="0.25">
      <c r="B44" s="4" t="s">
        <v>231</v>
      </c>
      <c r="C44" s="19">
        <v>939</v>
      </c>
      <c r="D44" s="19">
        <v>1</v>
      </c>
      <c r="E44" s="19">
        <v>0</v>
      </c>
      <c r="F44" s="19">
        <v>0</v>
      </c>
      <c r="G44" s="19">
        <v>584</v>
      </c>
      <c r="H44" s="19">
        <v>81</v>
      </c>
      <c r="I44" s="19">
        <v>67</v>
      </c>
      <c r="J44" s="19">
        <v>55</v>
      </c>
      <c r="K44" s="19">
        <v>4</v>
      </c>
      <c r="L44" s="19">
        <v>20</v>
      </c>
      <c r="M44" s="19">
        <v>7</v>
      </c>
      <c r="N44" s="19">
        <v>2</v>
      </c>
      <c r="O44" s="19">
        <v>1</v>
      </c>
      <c r="P44" s="19">
        <v>66</v>
      </c>
      <c r="Q44" s="19">
        <v>39</v>
      </c>
      <c r="R44" s="19">
        <v>12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2:42" ht="20.100000000000001" customHeight="1" thickBot="1" x14ac:dyDescent="0.25">
      <c r="B45" s="4" t="s">
        <v>232</v>
      </c>
      <c r="C45" s="19">
        <v>2916</v>
      </c>
      <c r="D45" s="19">
        <v>1</v>
      </c>
      <c r="E45" s="19">
        <v>0</v>
      </c>
      <c r="F45" s="19">
        <v>0</v>
      </c>
      <c r="G45" s="19">
        <v>1345</v>
      </c>
      <c r="H45" s="19">
        <v>373</v>
      </c>
      <c r="I45" s="19">
        <v>393</v>
      </c>
      <c r="J45" s="19">
        <v>84</v>
      </c>
      <c r="K45" s="19">
        <v>84</v>
      </c>
      <c r="L45" s="19">
        <v>53</v>
      </c>
      <c r="M45" s="19">
        <v>11</v>
      </c>
      <c r="N45" s="19">
        <v>16</v>
      </c>
      <c r="O45" s="19">
        <v>20</v>
      </c>
      <c r="P45" s="19">
        <v>216</v>
      </c>
      <c r="Q45" s="19">
        <v>239</v>
      </c>
      <c r="R45" s="19">
        <v>81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2:42" ht="20.100000000000001" customHeight="1" thickBot="1" x14ac:dyDescent="0.25">
      <c r="B46" s="4" t="s">
        <v>233</v>
      </c>
      <c r="C46" s="19">
        <v>867</v>
      </c>
      <c r="D46" s="19">
        <v>0</v>
      </c>
      <c r="E46" s="19">
        <v>0</v>
      </c>
      <c r="F46" s="19">
        <v>0</v>
      </c>
      <c r="G46" s="19">
        <v>512</v>
      </c>
      <c r="H46" s="19">
        <v>226</v>
      </c>
      <c r="I46" s="19">
        <v>29</v>
      </c>
      <c r="J46" s="19">
        <v>1</v>
      </c>
      <c r="K46" s="19">
        <v>3</v>
      </c>
      <c r="L46" s="19">
        <v>0</v>
      </c>
      <c r="M46" s="19">
        <v>0</v>
      </c>
      <c r="N46" s="19">
        <v>0</v>
      </c>
      <c r="O46" s="19">
        <v>0</v>
      </c>
      <c r="P46" s="19">
        <v>58</v>
      </c>
      <c r="Q46" s="19">
        <v>38</v>
      </c>
      <c r="R46" s="19">
        <v>0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2:42" ht="20.100000000000001" customHeight="1" thickBot="1" x14ac:dyDescent="0.25">
      <c r="B47" s="4" t="s">
        <v>234</v>
      </c>
      <c r="C47" s="19">
        <v>3984</v>
      </c>
      <c r="D47" s="19">
        <v>1</v>
      </c>
      <c r="E47" s="19">
        <v>0</v>
      </c>
      <c r="F47" s="19">
        <v>0</v>
      </c>
      <c r="G47" s="19">
        <v>1804</v>
      </c>
      <c r="H47" s="19">
        <v>931</v>
      </c>
      <c r="I47" s="19">
        <v>186</v>
      </c>
      <c r="J47" s="19">
        <v>65</v>
      </c>
      <c r="K47" s="19">
        <v>132</v>
      </c>
      <c r="L47" s="19">
        <v>11</v>
      </c>
      <c r="M47" s="19">
        <v>14</v>
      </c>
      <c r="N47" s="19">
        <v>1</v>
      </c>
      <c r="O47" s="19">
        <v>26</v>
      </c>
      <c r="P47" s="19">
        <v>166</v>
      </c>
      <c r="Q47" s="19">
        <v>514</v>
      </c>
      <c r="R47" s="19">
        <v>133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2:42" ht="20.100000000000001" customHeight="1" thickBot="1" x14ac:dyDescent="0.25">
      <c r="B48" s="4" t="s">
        <v>235</v>
      </c>
      <c r="C48" s="19">
        <v>537</v>
      </c>
      <c r="D48" s="19">
        <v>1</v>
      </c>
      <c r="E48" s="19">
        <v>0</v>
      </c>
      <c r="F48" s="19">
        <v>0</v>
      </c>
      <c r="G48" s="19">
        <v>240</v>
      </c>
      <c r="H48" s="19">
        <v>86</v>
      </c>
      <c r="I48" s="19">
        <v>39</v>
      </c>
      <c r="J48" s="19">
        <v>25</v>
      </c>
      <c r="K48" s="19">
        <v>7</v>
      </c>
      <c r="L48" s="19">
        <v>0</v>
      </c>
      <c r="M48" s="19">
        <v>1</v>
      </c>
      <c r="N48" s="19">
        <v>8</v>
      </c>
      <c r="O48" s="19">
        <v>7</v>
      </c>
      <c r="P48" s="19">
        <v>66</v>
      </c>
      <c r="Q48" s="19">
        <v>44</v>
      </c>
      <c r="R48" s="19">
        <v>13</v>
      </c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:42" ht="20.100000000000001" customHeight="1" thickBot="1" x14ac:dyDescent="0.25">
      <c r="B49" s="4" t="s">
        <v>236</v>
      </c>
      <c r="C49" s="19">
        <v>452</v>
      </c>
      <c r="D49" s="19">
        <v>0</v>
      </c>
      <c r="E49" s="19">
        <v>0</v>
      </c>
      <c r="F49" s="19">
        <v>0</v>
      </c>
      <c r="G49" s="19">
        <v>130</v>
      </c>
      <c r="H49" s="19">
        <v>140</v>
      </c>
      <c r="I49" s="19">
        <v>62</v>
      </c>
      <c r="J49" s="19">
        <v>10</v>
      </c>
      <c r="K49" s="19">
        <v>20</v>
      </c>
      <c r="L49" s="19">
        <v>10</v>
      </c>
      <c r="M49" s="19">
        <v>0</v>
      </c>
      <c r="N49" s="19">
        <v>0</v>
      </c>
      <c r="O49" s="19">
        <v>10</v>
      </c>
      <c r="P49" s="19">
        <v>30</v>
      </c>
      <c r="Q49" s="19">
        <v>40</v>
      </c>
      <c r="R49" s="19">
        <v>0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:42" ht="20.100000000000001" customHeight="1" thickBot="1" x14ac:dyDescent="0.25">
      <c r="B50" s="4" t="s">
        <v>237</v>
      </c>
      <c r="C50" s="19">
        <v>986</v>
      </c>
      <c r="D50" s="19">
        <v>0</v>
      </c>
      <c r="E50" s="19">
        <v>0</v>
      </c>
      <c r="F50" s="19">
        <v>0</v>
      </c>
      <c r="G50" s="19">
        <v>424</v>
      </c>
      <c r="H50" s="19">
        <v>190</v>
      </c>
      <c r="I50" s="19">
        <v>26</v>
      </c>
      <c r="J50" s="19">
        <v>15</v>
      </c>
      <c r="K50" s="19">
        <v>3</v>
      </c>
      <c r="L50" s="19">
        <v>8</v>
      </c>
      <c r="M50" s="19">
        <v>0</v>
      </c>
      <c r="N50" s="19">
        <v>2</v>
      </c>
      <c r="O50" s="19">
        <v>0</v>
      </c>
      <c r="P50" s="19">
        <v>226</v>
      </c>
      <c r="Q50" s="19">
        <v>89</v>
      </c>
      <c r="R50" s="19">
        <v>3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:42" ht="20.100000000000001" customHeight="1" thickBot="1" x14ac:dyDescent="0.25">
      <c r="B51" s="4" t="s">
        <v>238</v>
      </c>
      <c r="C51" s="19">
        <v>250</v>
      </c>
      <c r="D51" s="19">
        <v>0</v>
      </c>
      <c r="E51" s="19">
        <v>0</v>
      </c>
      <c r="F51" s="19">
        <v>0</v>
      </c>
      <c r="G51" s="19">
        <v>128</v>
      </c>
      <c r="H51" s="19">
        <v>56</v>
      </c>
      <c r="I51" s="19">
        <v>3</v>
      </c>
      <c r="J51" s="19">
        <v>1</v>
      </c>
      <c r="K51" s="19">
        <v>2</v>
      </c>
      <c r="L51" s="19">
        <v>4</v>
      </c>
      <c r="M51" s="19">
        <v>0</v>
      </c>
      <c r="N51" s="19">
        <v>0</v>
      </c>
      <c r="O51" s="19">
        <v>0</v>
      </c>
      <c r="P51" s="19">
        <v>23</v>
      </c>
      <c r="Q51" s="19">
        <v>33</v>
      </c>
      <c r="R51" s="19">
        <v>0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2:42" ht="20.100000000000001" customHeight="1" thickBot="1" x14ac:dyDescent="0.25">
      <c r="B52" s="4" t="s">
        <v>239</v>
      </c>
      <c r="C52" s="19">
        <v>242</v>
      </c>
      <c r="D52" s="19">
        <v>0</v>
      </c>
      <c r="E52" s="19">
        <v>0</v>
      </c>
      <c r="F52" s="19">
        <v>0</v>
      </c>
      <c r="G52" s="19">
        <v>73</v>
      </c>
      <c r="H52" s="19">
        <v>50</v>
      </c>
      <c r="I52" s="19">
        <v>0</v>
      </c>
      <c r="J52" s="19">
        <v>10</v>
      </c>
      <c r="K52" s="19">
        <v>19</v>
      </c>
      <c r="L52" s="19">
        <v>0</v>
      </c>
      <c r="M52" s="19">
        <v>0</v>
      </c>
      <c r="N52" s="19">
        <v>0</v>
      </c>
      <c r="O52" s="19">
        <v>0</v>
      </c>
      <c r="P52" s="19">
        <v>5</v>
      </c>
      <c r="Q52" s="19">
        <v>80</v>
      </c>
      <c r="R52" s="19">
        <v>5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2:42" ht="20.100000000000001" customHeight="1" thickBot="1" x14ac:dyDescent="0.25">
      <c r="B53" s="4" t="s">
        <v>240</v>
      </c>
      <c r="C53" s="19">
        <v>794</v>
      </c>
      <c r="D53" s="19">
        <v>0</v>
      </c>
      <c r="E53" s="19">
        <v>0</v>
      </c>
      <c r="F53" s="19">
        <v>0</v>
      </c>
      <c r="G53" s="19">
        <v>436</v>
      </c>
      <c r="H53" s="19">
        <v>106</v>
      </c>
      <c r="I53" s="19">
        <v>12</v>
      </c>
      <c r="J53" s="19">
        <v>38</v>
      </c>
      <c r="K53" s="19">
        <v>11</v>
      </c>
      <c r="L53" s="19">
        <v>4</v>
      </c>
      <c r="M53" s="19">
        <v>3</v>
      </c>
      <c r="N53" s="19">
        <v>16</v>
      </c>
      <c r="O53" s="19">
        <v>3</v>
      </c>
      <c r="P53" s="19">
        <v>97</v>
      </c>
      <c r="Q53" s="19">
        <v>56</v>
      </c>
      <c r="R53" s="19">
        <v>12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2:42" ht="20.100000000000001" customHeight="1" thickBot="1" x14ac:dyDescent="0.25">
      <c r="B54" s="4" t="s">
        <v>241</v>
      </c>
      <c r="C54" s="19">
        <v>9798</v>
      </c>
      <c r="D54" s="19">
        <v>5</v>
      </c>
      <c r="E54" s="19">
        <v>0</v>
      </c>
      <c r="F54" s="19">
        <v>0</v>
      </c>
      <c r="G54" s="19">
        <v>5185</v>
      </c>
      <c r="H54" s="19">
        <v>659</v>
      </c>
      <c r="I54" s="19">
        <v>223</v>
      </c>
      <c r="J54" s="19">
        <v>395</v>
      </c>
      <c r="K54" s="19">
        <v>209</v>
      </c>
      <c r="L54" s="19">
        <v>377</v>
      </c>
      <c r="M54" s="19">
        <v>17</v>
      </c>
      <c r="N54" s="19">
        <v>2</v>
      </c>
      <c r="O54" s="19">
        <v>32</v>
      </c>
      <c r="P54" s="19">
        <v>687</v>
      </c>
      <c r="Q54" s="19">
        <v>1308</v>
      </c>
      <c r="R54" s="19">
        <v>699</v>
      </c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2:42" ht="20.100000000000001" customHeight="1" thickBot="1" x14ac:dyDescent="0.25">
      <c r="B55" s="4" t="s">
        <v>242</v>
      </c>
      <c r="C55" s="19">
        <v>2391</v>
      </c>
      <c r="D55" s="19">
        <v>1</v>
      </c>
      <c r="E55" s="19">
        <v>0</v>
      </c>
      <c r="F55" s="19">
        <v>0</v>
      </c>
      <c r="G55" s="19">
        <v>955</v>
      </c>
      <c r="H55" s="19">
        <v>393</v>
      </c>
      <c r="I55" s="19">
        <v>100</v>
      </c>
      <c r="J55" s="19">
        <v>232</v>
      </c>
      <c r="K55" s="19">
        <v>16</v>
      </c>
      <c r="L55" s="19">
        <v>47</v>
      </c>
      <c r="M55" s="19">
        <v>34</v>
      </c>
      <c r="N55" s="19">
        <v>8</v>
      </c>
      <c r="O55" s="19">
        <v>18</v>
      </c>
      <c r="P55" s="19">
        <v>270</v>
      </c>
      <c r="Q55" s="19">
        <v>204</v>
      </c>
      <c r="R55" s="19">
        <v>113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2:42" ht="20.100000000000001" customHeight="1" thickBot="1" x14ac:dyDescent="0.25">
      <c r="B56" s="4" t="s">
        <v>243</v>
      </c>
      <c r="C56" s="19">
        <v>1191</v>
      </c>
      <c r="D56" s="19">
        <v>0</v>
      </c>
      <c r="E56" s="19">
        <v>0</v>
      </c>
      <c r="F56" s="19">
        <v>0</v>
      </c>
      <c r="G56" s="19">
        <v>852</v>
      </c>
      <c r="H56" s="19">
        <v>162</v>
      </c>
      <c r="I56" s="19">
        <v>0</v>
      </c>
      <c r="J56" s="19">
        <v>7</v>
      </c>
      <c r="K56" s="19">
        <v>1</v>
      </c>
      <c r="L56" s="19">
        <v>4</v>
      </c>
      <c r="M56" s="19">
        <v>0</v>
      </c>
      <c r="N56" s="19">
        <v>1</v>
      </c>
      <c r="O56" s="19">
        <v>2</v>
      </c>
      <c r="P56" s="19">
        <v>64</v>
      </c>
      <c r="Q56" s="19">
        <v>90</v>
      </c>
      <c r="R56" s="19">
        <v>8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2:42" ht="20.100000000000001" customHeight="1" thickBot="1" x14ac:dyDescent="0.25">
      <c r="B57" s="4" t="s">
        <v>244</v>
      </c>
      <c r="C57" s="19">
        <v>497</v>
      </c>
      <c r="D57" s="19">
        <v>0</v>
      </c>
      <c r="E57" s="19">
        <v>0</v>
      </c>
      <c r="F57" s="19">
        <v>0</v>
      </c>
      <c r="G57" s="19">
        <v>316</v>
      </c>
      <c r="H57" s="19">
        <v>64</v>
      </c>
      <c r="I57" s="19">
        <v>2</v>
      </c>
      <c r="J57" s="19">
        <v>21</v>
      </c>
      <c r="K57" s="19">
        <v>8</v>
      </c>
      <c r="L57" s="19">
        <v>0</v>
      </c>
      <c r="M57" s="19">
        <v>1</v>
      </c>
      <c r="N57" s="19">
        <v>0</v>
      </c>
      <c r="O57" s="19">
        <v>1</v>
      </c>
      <c r="P57" s="19">
        <v>31</v>
      </c>
      <c r="Q57" s="19">
        <v>53</v>
      </c>
      <c r="R57" s="19">
        <v>0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2:42" ht="20.100000000000001" customHeight="1" thickBot="1" x14ac:dyDescent="0.25">
      <c r="B58" s="4" t="s">
        <v>270</v>
      </c>
      <c r="C58" s="19">
        <v>654</v>
      </c>
      <c r="D58" s="19">
        <v>0</v>
      </c>
      <c r="E58" s="19">
        <v>0</v>
      </c>
      <c r="F58" s="19">
        <v>0</v>
      </c>
      <c r="G58" s="19">
        <v>345</v>
      </c>
      <c r="H58" s="19">
        <v>131</v>
      </c>
      <c r="I58" s="19">
        <v>31</v>
      </c>
      <c r="J58" s="19">
        <v>2</v>
      </c>
      <c r="K58" s="19">
        <v>16</v>
      </c>
      <c r="L58" s="19">
        <v>0</v>
      </c>
      <c r="M58" s="19">
        <v>8</v>
      </c>
      <c r="N58" s="19">
        <v>6</v>
      </c>
      <c r="O58" s="19">
        <v>0</v>
      </c>
      <c r="P58" s="19">
        <v>77</v>
      </c>
      <c r="Q58" s="19">
        <v>37</v>
      </c>
      <c r="R58" s="19">
        <v>1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2:42" ht="20.100000000000001" customHeight="1" thickBot="1" x14ac:dyDescent="0.25">
      <c r="B59" s="4" t="s">
        <v>246</v>
      </c>
      <c r="C59" s="19">
        <v>1039</v>
      </c>
      <c r="D59" s="19">
        <v>0</v>
      </c>
      <c r="E59" s="19">
        <v>0</v>
      </c>
      <c r="F59" s="19">
        <v>0</v>
      </c>
      <c r="G59" s="19">
        <v>471</v>
      </c>
      <c r="H59" s="19">
        <v>103</v>
      </c>
      <c r="I59" s="19">
        <v>83</v>
      </c>
      <c r="J59" s="19">
        <v>142</v>
      </c>
      <c r="K59" s="19">
        <v>15</v>
      </c>
      <c r="L59" s="19">
        <v>6</v>
      </c>
      <c r="M59" s="19">
        <v>2</v>
      </c>
      <c r="N59" s="19">
        <v>0</v>
      </c>
      <c r="O59" s="19">
        <v>3</v>
      </c>
      <c r="P59" s="19">
        <v>84</v>
      </c>
      <c r="Q59" s="19">
        <v>93</v>
      </c>
      <c r="R59" s="19">
        <v>37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2:42" ht="20.100000000000001" customHeight="1" thickBot="1" x14ac:dyDescent="0.25">
      <c r="B60" s="4" t="s">
        <v>247</v>
      </c>
      <c r="C60" s="19">
        <v>503</v>
      </c>
      <c r="D60" s="19">
        <v>0</v>
      </c>
      <c r="E60" s="19">
        <v>0</v>
      </c>
      <c r="F60" s="19">
        <v>0</v>
      </c>
      <c r="G60" s="19">
        <v>362</v>
      </c>
      <c r="H60" s="19">
        <v>24</v>
      </c>
      <c r="I60" s="19">
        <v>0</v>
      </c>
      <c r="J60" s="19">
        <v>2</v>
      </c>
      <c r="K60" s="19">
        <v>27</v>
      </c>
      <c r="L60" s="19">
        <v>3</v>
      </c>
      <c r="M60" s="19">
        <v>1</v>
      </c>
      <c r="N60" s="19">
        <v>0</v>
      </c>
      <c r="O60" s="19">
        <v>4</v>
      </c>
      <c r="P60" s="19">
        <v>50</v>
      </c>
      <c r="Q60" s="19">
        <v>30</v>
      </c>
      <c r="R60" s="19">
        <v>0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2:42" ht="20.100000000000001" customHeight="1" thickBot="1" x14ac:dyDescent="0.25">
      <c r="B61" s="7" t="s">
        <v>22</v>
      </c>
      <c r="C61" s="9">
        <f>SUM(C11:C60)</f>
        <v>59012</v>
      </c>
      <c r="D61" s="9">
        <f t="shared" ref="D61:R61" si="0">SUM(D11:D60)</f>
        <v>25</v>
      </c>
      <c r="E61" s="9">
        <f t="shared" si="0"/>
        <v>0</v>
      </c>
      <c r="F61" s="9">
        <f t="shared" si="0"/>
        <v>0</v>
      </c>
      <c r="G61" s="9">
        <f t="shared" si="0"/>
        <v>28585</v>
      </c>
      <c r="H61" s="9">
        <f t="shared" si="0"/>
        <v>9186</v>
      </c>
      <c r="I61" s="9">
        <f t="shared" si="0"/>
        <v>2951</v>
      </c>
      <c r="J61" s="9">
        <f t="shared" si="0"/>
        <v>2582</v>
      </c>
      <c r="K61" s="9">
        <f t="shared" si="0"/>
        <v>1051</v>
      </c>
      <c r="L61" s="9">
        <f t="shared" si="0"/>
        <v>1205</v>
      </c>
      <c r="M61" s="9">
        <f t="shared" si="0"/>
        <v>308</v>
      </c>
      <c r="N61" s="9">
        <f t="shared" si="0"/>
        <v>270</v>
      </c>
      <c r="O61" s="9">
        <f t="shared" si="0"/>
        <v>450</v>
      </c>
      <c r="P61" s="9">
        <f t="shared" si="0"/>
        <v>4211</v>
      </c>
      <c r="Q61" s="9">
        <f t="shared" si="0"/>
        <v>6120</v>
      </c>
      <c r="R61" s="9">
        <f t="shared" si="0"/>
        <v>2068</v>
      </c>
      <c r="S61" s="1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8"/>
      <c r="AJ61" s="19"/>
      <c r="AK61" s="19"/>
      <c r="AL61" s="19"/>
      <c r="AM61" s="19"/>
      <c r="AN61" s="19"/>
      <c r="AO61" s="19"/>
      <c r="AP61" s="19"/>
    </row>
    <row r="62" spans="2:42" ht="20.100000000000001" customHeight="1" thickBot="1" x14ac:dyDescent="0.25"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75" t="s">
        <v>52</v>
      </c>
      <c r="D9" s="72"/>
      <c r="E9" s="72"/>
      <c r="F9" s="76"/>
      <c r="G9" s="75" t="s">
        <v>53</v>
      </c>
      <c r="H9" s="72"/>
      <c r="I9" s="72"/>
      <c r="J9" s="76"/>
      <c r="K9" s="75" t="s">
        <v>54</v>
      </c>
      <c r="L9" s="72"/>
      <c r="M9" s="72"/>
      <c r="N9" s="72"/>
      <c r="O9" s="72"/>
      <c r="P9" s="76"/>
      <c r="Q9" s="75" t="s">
        <v>55</v>
      </c>
      <c r="R9" s="72"/>
      <c r="S9" s="72"/>
      <c r="T9" s="72"/>
      <c r="U9" s="72"/>
      <c r="V9" s="76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8">
        <v>90</v>
      </c>
      <c r="D11" s="18">
        <v>38</v>
      </c>
      <c r="E11" s="18">
        <v>25</v>
      </c>
      <c r="F11" s="18">
        <v>27</v>
      </c>
      <c r="G11" s="18">
        <v>3</v>
      </c>
      <c r="H11" s="18">
        <v>0</v>
      </c>
      <c r="I11" s="18">
        <v>4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6</v>
      </c>
      <c r="R11" s="18">
        <v>10</v>
      </c>
      <c r="S11" s="18">
        <v>0</v>
      </c>
      <c r="T11" s="18">
        <v>0</v>
      </c>
      <c r="U11" s="18">
        <v>3</v>
      </c>
      <c r="V11" s="18">
        <v>22</v>
      </c>
    </row>
    <row r="12" spans="2:22" ht="20.100000000000001" customHeight="1" thickBot="1" x14ac:dyDescent="0.25">
      <c r="B12" s="4" t="s">
        <v>199</v>
      </c>
      <c r="C12" s="19">
        <v>114</v>
      </c>
      <c r="D12" s="19">
        <v>31</v>
      </c>
      <c r="E12" s="19">
        <v>80</v>
      </c>
      <c r="F12" s="19">
        <v>3</v>
      </c>
      <c r="G12" s="19">
        <v>42</v>
      </c>
      <c r="H12" s="19">
        <v>0</v>
      </c>
      <c r="I12" s="19">
        <v>43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25</v>
      </c>
      <c r="R12" s="19">
        <v>29</v>
      </c>
      <c r="S12" s="19">
        <v>0</v>
      </c>
      <c r="T12" s="19">
        <v>0</v>
      </c>
      <c r="U12" s="19">
        <v>28</v>
      </c>
      <c r="V12" s="19">
        <v>139</v>
      </c>
    </row>
    <row r="13" spans="2:22" ht="20.100000000000001" customHeight="1" thickBot="1" x14ac:dyDescent="0.25">
      <c r="B13" s="4" t="s">
        <v>200</v>
      </c>
      <c r="C13" s="19">
        <v>44</v>
      </c>
      <c r="D13" s="19">
        <v>3</v>
      </c>
      <c r="E13" s="19">
        <v>22</v>
      </c>
      <c r="F13" s="19">
        <v>19</v>
      </c>
      <c r="G13" s="19">
        <v>8</v>
      </c>
      <c r="H13" s="19">
        <v>0</v>
      </c>
      <c r="I13" s="19">
        <v>9</v>
      </c>
      <c r="J13" s="19">
        <v>1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13</v>
      </c>
      <c r="R13" s="19">
        <v>19</v>
      </c>
      <c r="S13" s="19">
        <v>0</v>
      </c>
      <c r="T13" s="19">
        <v>0</v>
      </c>
      <c r="U13" s="19">
        <v>18</v>
      </c>
      <c r="V13" s="19">
        <v>28</v>
      </c>
    </row>
    <row r="14" spans="2:22" ht="20.100000000000001" customHeight="1" thickBot="1" x14ac:dyDescent="0.25">
      <c r="B14" s="4" t="s">
        <v>201</v>
      </c>
      <c r="C14" s="19">
        <v>67</v>
      </c>
      <c r="D14" s="19">
        <v>1</v>
      </c>
      <c r="E14" s="19">
        <v>65</v>
      </c>
      <c r="F14" s="19">
        <v>1</v>
      </c>
      <c r="G14" s="19">
        <v>85</v>
      </c>
      <c r="H14" s="19">
        <v>0</v>
      </c>
      <c r="I14" s="19">
        <v>85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97</v>
      </c>
      <c r="R14" s="19">
        <v>101</v>
      </c>
      <c r="S14" s="19">
        <v>0</v>
      </c>
      <c r="T14" s="19">
        <v>1</v>
      </c>
      <c r="U14" s="19">
        <v>95</v>
      </c>
      <c r="V14" s="19">
        <v>156</v>
      </c>
    </row>
    <row r="15" spans="2:22" ht="20.100000000000001" customHeight="1" thickBot="1" x14ac:dyDescent="0.25">
      <c r="B15" s="4" t="s">
        <v>202</v>
      </c>
      <c r="C15" s="19">
        <v>20</v>
      </c>
      <c r="D15" s="19">
        <v>4</v>
      </c>
      <c r="E15" s="19">
        <v>6</v>
      </c>
      <c r="F15" s="19">
        <v>10</v>
      </c>
      <c r="G15" s="19">
        <v>8</v>
      </c>
      <c r="H15" s="19">
        <v>0</v>
      </c>
      <c r="I15" s="19">
        <v>4</v>
      </c>
      <c r="J15" s="19">
        <v>16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4</v>
      </c>
      <c r="R15" s="19">
        <v>4</v>
      </c>
      <c r="S15" s="19">
        <v>0</v>
      </c>
      <c r="T15" s="19">
        <v>0</v>
      </c>
      <c r="U15" s="19">
        <v>0</v>
      </c>
      <c r="V15" s="19">
        <v>20</v>
      </c>
    </row>
    <row r="16" spans="2:22" ht="20.100000000000001" customHeight="1" thickBot="1" x14ac:dyDescent="0.25">
      <c r="B16" s="4" t="s">
        <v>203</v>
      </c>
      <c r="C16" s="19">
        <v>27</v>
      </c>
      <c r="D16" s="19">
        <v>1</v>
      </c>
      <c r="E16" s="19">
        <v>7</v>
      </c>
      <c r="F16" s="19">
        <v>19</v>
      </c>
      <c r="G16" s="19">
        <v>1</v>
      </c>
      <c r="H16" s="19">
        <v>0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</v>
      </c>
      <c r="R16" s="19">
        <v>1</v>
      </c>
      <c r="S16" s="19">
        <v>0</v>
      </c>
      <c r="T16" s="19">
        <v>1</v>
      </c>
      <c r="U16" s="19">
        <v>0</v>
      </c>
      <c r="V16" s="19">
        <v>8</v>
      </c>
    </row>
    <row r="17" spans="2:22" ht="20.100000000000001" customHeight="1" thickBot="1" x14ac:dyDescent="0.25">
      <c r="B17" s="4" t="s">
        <v>204</v>
      </c>
      <c r="C17" s="19">
        <v>101</v>
      </c>
      <c r="D17" s="19">
        <v>33</v>
      </c>
      <c r="E17" s="19">
        <v>51</v>
      </c>
      <c r="F17" s="19">
        <v>17</v>
      </c>
      <c r="G17" s="19">
        <v>19</v>
      </c>
      <c r="H17" s="19">
        <v>0</v>
      </c>
      <c r="I17" s="19">
        <v>22</v>
      </c>
      <c r="J17" s="19">
        <v>17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12</v>
      </c>
      <c r="R17" s="19">
        <v>23</v>
      </c>
      <c r="S17" s="19">
        <v>0</v>
      </c>
      <c r="T17" s="19">
        <v>10</v>
      </c>
      <c r="U17" s="19">
        <v>25</v>
      </c>
      <c r="V17" s="19">
        <v>93</v>
      </c>
    </row>
    <row r="18" spans="2:22" ht="20.100000000000001" customHeight="1" thickBot="1" x14ac:dyDescent="0.25">
      <c r="B18" s="4" t="s">
        <v>205</v>
      </c>
      <c r="C18" s="19">
        <v>124</v>
      </c>
      <c r="D18" s="19">
        <v>50</v>
      </c>
      <c r="E18" s="19">
        <v>55</v>
      </c>
      <c r="F18" s="19">
        <v>19</v>
      </c>
      <c r="G18" s="19">
        <v>30</v>
      </c>
      <c r="H18" s="19">
        <v>0</v>
      </c>
      <c r="I18" s="19">
        <v>31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11</v>
      </c>
      <c r="R18" s="19">
        <v>11</v>
      </c>
      <c r="S18" s="19">
        <v>0</v>
      </c>
      <c r="T18" s="19">
        <v>1</v>
      </c>
      <c r="U18" s="19">
        <v>10</v>
      </c>
      <c r="V18" s="19">
        <v>95</v>
      </c>
    </row>
    <row r="19" spans="2:22" ht="20.100000000000001" customHeight="1" thickBot="1" x14ac:dyDescent="0.25">
      <c r="B19" s="4" t="s">
        <v>206</v>
      </c>
      <c r="C19" s="19">
        <v>13</v>
      </c>
      <c r="D19" s="19">
        <v>2</v>
      </c>
      <c r="E19" s="19">
        <v>3</v>
      </c>
      <c r="F19" s="19">
        <v>8</v>
      </c>
      <c r="G19" s="19">
        <v>1</v>
      </c>
      <c r="H19" s="19">
        <v>0</v>
      </c>
      <c r="I19" s="19">
        <v>0</v>
      </c>
      <c r="J19" s="19">
        <v>1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1</v>
      </c>
      <c r="R19" s="19">
        <v>1</v>
      </c>
      <c r="S19" s="19">
        <v>0</v>
      </c>
      <c r="T19" s="19">
        <v>0</v>
      </c>
      <c r="U19" s="19">
        <v>0</v>
      </c>
      <c r="V19" s="19">
        <v>4</v>
      </c>
    </row>
    <row r="20" spans="2:22" ht="20.100000000000001" customHeight="1" thickBot="1" x14ac:dyDescent="0.25">
      <c r="B20" s="4" t="s">
        <v>207</v>
      </c>
      <c r="C20" s="19">
        <v>1</v>
      </c>
      <c r="D20" s="19">
        <v>0</v>
      </c>
      <c r="E20" s="19">
        <v>0</v>
      </c>
      <c r="F20" s="19">
        <v>1</v>
      </c>
      <c r="G20" s="19">
        <v>2</v>
      </c>
      <c r="H20" s="19">
        <v>0</v>
      </c>
      <c r="I20" s="19">
        <v>2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</v>
      </c>
      <c r="R20" s="19">
        <v>0</v>
      </c>
      <c r="S20" s="19">
        <v>0</v>
      </c>
      <c r="T20" s="19">
        <v>0</v>
      </c>
      <c r="U20" s="19">
        <v>0</v>
      </c>
      <c r="V20" s="19">
        <v>6</v>
      </c>
    </row>
    <row r="21" spans="2:22" ht="20.100000000000001" customHeight="1" thickBot="1" x14ac:dyDescent="0.25">
      <c r="B21" s="4" t="s">
        <v>208</v>
      </c>
      <c r="C21" s="19">
        <v>57</v>
      </c>
      <c r="D21" s="19">
        <v>10</v>
      </c>
      <c r="E21" s="19">
        <v>40</v>
      </c>
      <c r="F21" s="19">
        <v>7</v>
      </c>
      <c r="G21" s="19">
        <v>29</v>
      </c>
      <c r="H21" s="19">
        <v>0</v>
      </c>
      <c r="I21" s="19">
        <v>29</v>
      </c>
      <c r="J21" s="19">
        <v>8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29</v>
      </c>
      <c r="R21" s="19">
        <v>39</v>
      </c>
      <c r="S21" s="19">
        <v>0</v>
      </c>
      <c r="T21" s="19">
        <v>1</v>
      </c>
      <c r="U21" s="19">
        <v>30</v>
      </c>
      <c r="V21" s="19">
        <v>62</v>
      </c>
    </row>
    <row r="22" spans="2:22" ht="20.100000000000001" customHeight="1" thickBot="1" x14ac:dyDescent="0.25">
      <c r="B22" s="4" t="s">
        <v>209</v>
      </c>
      <c r="C22" s="19">
        <v>28</v>
      </c>
      <c r="D22" s="19">
        <v>3</v>
      </c>
      <c r="E22" s="19">
        <v>16</v>
      </c>
      <c r="F22" s="19">
        <v>9</v>
      </c>
      <c r="G22" s="19">
        <v>9</v>
      </c>
      <c r="H22" s="19">
        <v>0</v>
      </c>
      <c r="I22" s="19">
        <v>9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16</v>
      </c>
      <c r="R22" s="19">
        <v>16</v>
      </c>
      <c r="S22" s="19">
        <v>0</v>
      </c>
      <c r="T22" s="19">
        <v>0</v>
      </c>
      <c r="U22" s="19">
        <v>15</v>
      </c>
      <c r="V22" s="19">
        <v>23</v>
      </c>
    </row>
    <row r="23" spans="2:22" ht="20.100000000000001" customHeight="1" thickBot="1" x14ac:dyDescent="0.25">
      <c r="B23" s="4" t="s">
        <v>210</v>
      </c>
      <c r="C23" s="19">
        <v>49</v>
      </c>
      <c r="D23" s="19">
        <v>23</v>
      </c>
      <c r="E23" s="19">
        <v>15</v>
      </c>
      <c r="F23" s="19">
        <v>11</v>
      </c>
      <c r="G23" s="19">
        <v>16</v>
      </c>
      <c r="H23" s="19">
        <v>0</v>
      </c>
      <c r="I23" s="19">
        <v>23</v>
      </c>
      <c r="J23" s="19">
        <v>6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28</v>
      </c>
      <c r="R23" s="19">
        <v>28</v>
      </c>
      <c r="S23" s="19">
        <v>0</v>
      </c>
      <c r="T23" s="19">
        <v>13</v>
      </c>
      <c r="U23" s="19">
        <v>16</v>
      </c>
      <c r="V23" s="19">
        <v>71</v>
      </c>
    </row>
    <row r="24" spans="2:22" ht="20.100000000000001" customHeight="1" thickBot="1" x14ac:dyDescent="0.25">
      <c r="B24" s="4" t="s">
        <v>211</v>
      </c>
      <c r="C24" s="19">
        <v>139</v>
      </c>
      <c r="D24" s="19">
        <v>21</v>
      </c>
      <c r="E24" s="19">
        <v>101</v>
      </c>
      <c r="F24" s="19">
        <v>17</v>
      </c>
      <c r="G24" s="19">
        <v>109</v>
      </c>
      <c r="H24" s="19">
        <v>0</v>
      </c>
      <c r="I24" s="19">
        <v>107</v>
      </c>
      <c r="J24" s="19">
        <v>13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100</v>
      </c>
      <c r="R24" s="19">
        <v>166</v>
      </c>
      <c r="S24" s="19">
        <v>0</v>
      </c>
      <c r="T24" s="19">
        <v>5</v>
      </c>
      <c r="U24" s="19">
        <v>62</v>
      </c>
      <c r="V24" s="19">
        <v>240</v>
      </c>
    </row>
    <row r="25" spans="2:22" ht="20.100000000000001" customHeight="1" thickBot="1" x14ac:dyDescent="0.25">
      <c r="B25" s="4" t="s">
        <v>212</v>
      </c>
      <c r="C25" s="19">
        <v>142</v>
      </c>
      <c r="D25" s="19">
        <v>19</v>
      </c>
      <c r="E25" s="19">
        <v>97</v>
      </c>
      <c r="F25" s="19">
        <v>26</v>
      </c>
      <c r="G25" s="19">
        <v>14</v>
      </c>
      <c r="H25" s="19">
        <v>0</v>
      </c>
      <c r="I25" s="19">
        <v>20</v>
      </c>
      <c r="J25" s="19">
        <v>3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22</v>
      </c>
      <c r="R25" s="19">
        <v>23</v>
      </c>
      <c r="S25" s="19">
        <v>0</v>
      </c>
      <c r="T25" s="19">
        <v>10</v>
      </c>
      <c r="U25" s="19">
        <v>9</v>
      </c>
      <c r="V25" s="19">
        <v>63</v>
      </c>
    </row>
    <row r="26" spans="2:22" ht="20.100000000000001" customHeight="1" thickBot="1" x14ac:dyDescent="0.25">
      <c r="B26" s="5" t="s">
        <v>213</v>
      </c>
      <c r="C26" s="27">
        <v>26</v>
      </c>
      <c r="D26" s="27">
        <v>4</v>
      </c>
      <c r="E26" s="27">
        <v>20</v>
      </c>
      <c r="F26" s="27">
        <v>2</v>
      </c>
      <c r="G26" s="27">
        <v>19</v>
      </c>
      <c r="H26" s="27">
        <v>0</v>
      </c>
      <c r="I26" s="27">
        <v>19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27</v>
      </c>
      <c r="R26" s="27">
        <v>27</v>
      </c>
      <c r="S26" s="27">
        <v>0</v>
      </c>
      <c r="T26" s="27">
        <v>0</v>
      </c>
      <c r="U26" s="27">
        <v>20</v>
      </c>
      <c r="V26" s="27">
        <v>45</v>
      </c>
    </row>
    <row r="27" spans="2:22" ht="20.100000000000001" customHeight="1" thickBot="1" x14ac:dyDescent="0.25">
      <c r="B27" s="6" t="s">
        <v>214</v>
      </c>
      <c r="C27" s="29">
        <v>2</v>
      </c>
      <c r="D27" s="29">
        <v>1</v>
      </c>
      <c r="E27" s="29">
        <v>0</v>
      </c>
      <c r="F27" s="29">
        <v>1</v>
      </c>
      <c r="G27" s="29">
        <v>1</v>
      </c>
      <c r="H27" s="29">
        <v>0</v>
      </c>
      <c r="I27" s="29">
        <v>1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1</v>
      </c>
      <c r="R27" s="29">
        <v>1</v>
      </c>
      <c r="S27" s="29">
        <v>0</v>
      </c>
      <c r="T27" s="29">
        <v>0</v>
      </c>
      <c r="U27" s="29">
        <v>0</v>
      </c>
      <c r="V27" s="29">
        <v>10</v>
      </c>
    </row>
    <row r="28" spans="2:22" ht="20.100000000000001" customHeight="1" thickBot="1" x14ac:dyDescent="0.25">
      <c r="B28" s="4" t="s">
        <v>215</v>
      </c>
      <c r="C28" s="29">
        <v>2</v>
      </c>
      <c r="D28" s="29">
        <v>2</v>
      </c>
      <c r="E28" s="29">
        <v>0</v>
      </c>
      <c r="F28" s="29">
        <v>0</v>
      </c>
      <c r="G28" s="29">
        <v>2</v>
      </c>
      <c r="H28" s="29">
        <v>0</v>
      </c>
      <c r="I28" s="29">
        <v>2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2</v>
      </c>
      <c r="R28" s="29">
        <v>2</v>
      </c>
      <c r="S28" s="29">
        <v>0</v>
      </c>
      <c r="T28" s="29">
        <v>0</v>
      </c>
      <c r="U28" s="29">
        <v>1</v>
      </c>
      <c r="V28" s="29">
        <v>11</v>
      </c>
    </row>
    <row r="29" spans="2:22" ht="20.100000000000001" customHeight="1" thickBot="1" x14ac:dyDescent="0.25">
      <c r="B29" s="4" t="s">
        <v>216</v>
      </c>
      <c r="C29" s="28">
        <v>4</v>
      </c>
      <c r="D29" s="28">
        <v>0</v>
      </c>
      <c r="E29" s="28">
        <v>1</v>
      </c>
      <c r="F29" s="28">
        <v>3</v>
      </c>
      <c r="G29" s="28">
        <v>2</v>
      </c>
      <c r="H29" s="28">
        <v>0</v>
      </c>
      <c r="I29" s="28">
        <v>2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2</v>
      </c>
      <c r="R29" s="28">
        <v>30</v>
      </c>
      <c r="S29" s="28">
        <v>0</v>
      </c>
      <c r="T29" s="28">
        <v>10</v>
      </c>
      <c r="U29" s="28">
        <v>14</v>
      </c>
      <c r="V29" s="28">
        <v>14</v>
      </c>
    </row>
    <row r="30" spans="2:22" ht="20.100000000000001" customHeight="1" thickBot="1" x14ac:dyDescent="0.25">
      <c r="B30" s="4" t="s">
        <v>217</v>
      </c>
      <c r="C30" s="19">
        <v>8</v>
      </c>
      <c r="D30" s="19">
        <v>0</v>
      </c>
      <c r="E30" s="19">
        <v>1</v>
      </c>
      <c r="F30" s="19">
        <v>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5</v>
      </c>
    </row>
    <row r="31" spans="2:22" ht="20.100000000000001" customHeight="1" thickBot="1" x14ac:dyDescent="0.25">
      <c r="B31" s="4" t="s">
        <v>218</v>
      </c>
      <c r="C31" s="19">
        <v>153</v>
      </c>
      <c r="D31" s="19">
        <v>0</v>
      </c>
      <c r="E31" s="19">
        <v>147</v>
      </c>
      <c r="F31" s="19">
        <v>6</v>
      </c>
      <c r="G31" s="19">
        <v>16</v>
      </c>
      <c r="H31" s="19">
        <v>0</v>
      </c>
      <c r="I31" s="19">
        <v>13</v>
      </c>
      <c r="J31" s="19">
        <v>3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8</v>
      </c>
      <c r="R31" s="19">
        <v>7</v>
      </c>
      <c r="S31" s="19">
        <v>0</v>
      </c>
      <c r="T31" s="19">
        <v>0</v>
      </c>
      <c r="U31" s="19">
        <v>6</v>
      </c>
      <c r="V31" s="19">
        <v>11</v>
      </c>
    </row>
    <row r="32" spans="2:22" ht="20.100000000000001" customHeight="1" thickBot="1" x14ac:dyDescent="0.25">
      <c r="B32" s="4" t="s">
        <v>219</v>
      </c>
      <c r="C32" s="19">
        <v>3</v>
      </c>
      <c r="D32" s="19">
        <v>0</v>
      </c>
      <c r="E32" s="19">
        <v>0</v>
      </c>
      <c r="F32" s="19">
        <v>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1</v>
      </c>
      <c r="R32" s="19">
        <v>0</v>
      </c>
      <c r="S32" s="19">
        <v>0</v>
      </c>
      <c r="T32" s="19">
        <v>0</v>
      </c>
      <c r="U32" s="19">
        <v>0</v>
      </c>
      <c r="V32" s="19">
        <v>2</v>
      </c>
    </row>
    <row r="33" spans="2:22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</row>
    <row r="34" spans="2:22" ht="20.100000000000001" customHeight="1" thickBot="1" x14ac:dyDescent="0.25">
      <c r="B34" s="4" t="s">
        <v>221</v>
      </c>
      <c r="C34" s="19">
        <v>13</v>
      </c>
      <c r="D34" s="19">
        <v>12</v>
      </c>
      <c r="E34" s="19">
        <v>0</v>
      </c>
      <c r="F34" s="19">
        <v>1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5</v>
      </c>
      <c r="R34" s="19">
        <v>9</v>
      </c>
      <c r="S34" s="19">
        <v>0</v>
      </c>
      <c r="T34" s="19">
        <v>0</v>
      </c>
      <c r="U34" s="19">
        <v>15</v>
      </c>
      <c r="V34" s="19">
        <v>0</v>
      </c>
    </row>
    <row r="35" spans="2:22" ht="20.100000000000001" customHeight="1" thickBot="1" x14ac:dyDescent="0.25">
      <c r="B35" s="4" t="s">
        <v>222</v>
      </c>
      <c r="C35" s="19">
        <v>1</v>
      </c>
      <c r="D35" s="19">
        <v>0</v>
      </c>
      <c r="E35" s="19">
        <v>0</v>
      </c>
      <c r="F35" s="19">
        <v>1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  <c r="R35" s="19">
        <v>1</v>
      </c>
      <c r="S35" s="19">
        <v>0</v>
      </c>
      <c r="T35" s="19">
        <v>0</v>
      </c>
      <c r="U35" s="19">
        <v>0</v>
      </c>
      <c r="V35" s="19">
        <v>2</v>
      </c>
    </row>
    <row r="36" spans="2:22" ht="20.100000000000001" customHeight="1" thickBot="1" x14ac:dyDescent="0.25">
      <c r="B36" s="4" t="s">
        <v>223</v>
      </c>
      <c r="C36" s="19">
        <v>16</v>
      </c>
      <c r="D36" s="19">
        <v>7</v>
      </c>
      <c r="E36" s="19">
        <v>2</v>
      </c>
      <c r="F36" s="19">
        <v>7</v>
      </c>
      <c r="G36" s="19">
        <v>0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3</v>
      </c>
      <c r="R36" s="19">
        <v>3</v>
      </c>
      <c r="S36" s="19">
        <v>0</v>
      </c>
      <c r="T36" s="19">
        <v>0</v>
      </c>
      <c r="U36" s="19">
        <v>7</v>
      </c>
      <c r="V36" s="19">
        <v>4</v>
      </c>
    </row>
    <row r="37" spans="2:22" ht="20.100000000000001" customHeight="1" thickBot="1" x14ac:dyDescent="0.25">
      <c r="B37" s="4" t="s">
        <v>224</v>
      </c>
      <c r="C37" s="19">
        <v>121</v>
      </c>
      <c r="D37" s="19">
        <v>1</v>
      </c>
      <c r="E37" s="19">
        <v>3</v>
      </c>
      <c r="F37" s="19">
        <v>117</v>
      </c>
      <c r="G37" s="19">
        <v>3</v>
      </c>
      <c r="H37" s="19">
        <v>0</v>
      </c>
      <c r="I37" s="19">
        <v>3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1</v>
      </c>
      <c r="R37" s="19">
        <v>2</v>
      </c>
      <c r="S37" s="19">
        <v>0</v>
      </c>
      <c r="T37" s="19">
        <v>2</v>
      </c>
      <c r="U37" s="19">
        <v>0</v>
      </c>
      <c r="V37" s="19">
        <v>38</v>
      </c>
    </row>
    <row r="38" spans="2:22" ht="20.100000000000001" customHeight="1" thickBot="1" x14ac:dyDescent="0.25">
      <c r="B38" s="4" t="s">
        <v>225</v>
      </c>
      <c r="C38" s="19">
        <v>1</v>
      </c>
      <c r="D38" s="19">
        <v>0</v>
      </c>
      <c r="E38" s="19">
        <v>0</v>
      </c>
      <c r="F38" s="19">
        <v>1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21</v>
      </c>
    </row>
    <row r="39" spans="2:22" ht="20.100000000000001" customHeight="1" thickBot="1" x14ac:dyDescent="0.25">
      <c r="B39" s="4" t="s">
        <v>226</v>
      </c>
      <c r="C39" s="19">
        <v>15</v>
      </c>
      <c r="D39" s="19">
        <v>11</v>
      </c>
      <c r="E39" s="19">
        <v>0</v>
      </c>
      <c r="F39" s="19">
        <v>4</v>
      </c>
      <c r="G39" s="19">
        <v>3</v>
      </c>
      <c r="H39" s="19">
        <v>0</v>
      </c>
      <c r="I39" s="19">
        <v>3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4</v>
      </c>
      <c r="R39" s="19">
        <v>4</v>
      </c>
      <c r="S39" s="19">
        <v>0</v>
      </c>
      <c r="T39" s="19">
        <v>0</v>
      </c>
      <c r="U39" s="19">
        <v>6</v>
      </c>
      <c r="V39" s="19">
        <v>8</v>
      </c>
    </row>
    <row r="40" spans="2:22" ht="20.100000000000001" customHeight="1" thickBot="1" x14ac:dyDescent="0.25">
      <c r="B40" s="4" t="s">
        <v>227</v>
      </c>
      <c r="C40" s="19">
        <v>33</v>
      </c>
      <c r="D40" s="19">
        <v>2</v>
      </c>
      <c r="E40" s="19">
        <v>25</v>
      </c>
      <c r="F40" s="19">
        <v>6</v>
      </c>
      <c r="G40" s="19">
        <v>19</v>
      </c>
      <c r="H40" s="19">
        <v>0</v>
      </c>
      <c r="I40" s="19">
        <v>19</v>
      </c>
      <c r="J40" s="19">
        <v>1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14</v>
      </c>
      <c r="R40" s="19">
        <v>13</v>
      </c>
      <c r="S40" s="19">
        <v>0</v>
      </c>
      <c r="T40" s="19">
        <v>0</v>
      </c>
      <c r="U40" s="19">
        <v>11</v>
      </c>
      <c r="V40" s="19">
        <v>75</v>
      </c>
    </row>
    <row r="41" spans="2:22" ht="20.100000000000001" customHeight="1" thickBot="1" x14ac:dyDescent="0.25">
      <c r="B41" s="4" t="s">
        <v>228</v>
      </c>
      <c r="C41" s="19">
        <v>267</v>
      </c>
      <c r="D41" s="19">
        <v>87</v>
      </c>
      <c r="E41" s="19">
        <v>62</v>
      </c>
      <c r="F41" s="19">
        <v>118</v>
      </c>
      <c r="G41" s="19">
        <v>48</v>
      </c>
      <c r="H41" s="19">
        <v>0</v>
      </c>
      <c r="I41" s="19">
        <v>55</v>
      </c>
      <c r="J41" s="19">
        <v>26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18</v>
      </c>
      <c r="R41" s="19">
        <v>19</v>
      </c>
      <c r="S41" s="19">
        <v>0</v>
      </c>
      <c r="T41" s="19">
        <v>1</v>
      </c>
      <c r="U41" s="19">
        <v>27</v>
      </c>
      <c r="V41" s="19">
        <v>113</v>
      </c>
    </row>
    <row r="42" spans="2:22" ht="20.100000000000001" customHeight="1" thickBot="1" x14ac:dyDescent="0.25">
      <c r="B42" s="4" t="s">
        <v>229</v>
      </c>
      <c r="C42" s="19">
        <v>16</v>
      </c>
      <c r="D42" s="19">
        <v>11</v>
      </c>
      <c r="E42" s="19">
        <v>2</v>
      </c>
      <c r="F42" s="19">
        <v>3</v>
      </c>
      <c r="G42" s="19">
        <v>3</v>
      </c>
      <c r="H42" s="19">
        <v>0</v>
      </c>
      <c r="I42" s="19">
        <v>2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</v>
      </c>
      <c r="R42" s="19">
        <v>1</v>
      </c>
      <c r="S42" s="19">
        <v>0</v>
      </c>
      <c r="T42" s="19">
        <v>0</v>
      </c>
      <c r="U42" s="19">
        <v>6</v>
      </c>
      <c r="V42" s="19">
        <v>12</v>
      </c>
    </row>
    <row r="43" spans="2:22" ht="20.100000000000001" customHeight="1" thickBot="1" x14ac:dyDescent="0.25">
      <c r="B43" s="4" t="s">
        <v>230</v>
      </c>
      <c r="C43" s="19">
        <v>59</v>
      </c>
      <c r="D43" s="19">
        <v>1</v>
      </c>
      <c r="E43" s="19">
        <v>16</v>
      </c>
      <c r="F43" s="19">
        <v>42</v>
      </c>
      <c r="G43" s="19">
        <v>0</v>
      </c>
      <c r="H43" s="19">
        <v>0</v>
      </c>
      <c r="I43" s="19">
        <v>0</v>
      </c>
      <c r="J43" s="19">
        <v>1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11</v>
      </c>
      <c r="R43" s="19">
        <v>11</v>
      </c>
      <c r="S43" s="19">
        <v>0</v>
      </c>
      <c r="T43" s="19">
        <v>0</v>
      </c>
      <c r="U43" s="19">
        <v>9</v>
      </c>
      <c r="V43" s="19">
        <v>25</v>
      </c>
    </row>
    <row r="44" spans="2:22" ht="20.100000000000001" customHeight="1" thickBot="1" x14ac:dyDescent="0.25">
      <c r="B44" s="4" t="s">
        <v>231</v>
      </c>
      <c r="C44" s="19">
        <v>11</v>
      </c>
      <c r="D44" s="19">
        <v>4</v>
      </c>
      <c r="E44" s="19">
        <v>3</v>
      </c>
      <c r="F44" s="19">
        <v>4</v>
      </c>
      <c r="G44" s="19">
        <v>6</v>
      </c>
      <c r="H44" s="19">
        <v>0</v>
      </c>
      <c r="I44" s="19">
        <v>7</v>
      </c>
      <c r="J44" s="19">
        <v>2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5</v>
      </c>
      <c r="R44" s="19">
        <v>6</v>
      </c>
      <c r="S44" s="19">
        <v>1</v>
      </c>
      <c r="T44" s="19">
        <v>0</v>
      </c>
      <c r="U44" s="19">
        <v>13</v>
      </c>
      <c r="V44" s="19">
        <v>14</v>
      </c>
    </row>
    <row r="45" spans="2:22" ht="20.100000000000001" customHeight="1" thickBot="1" x14ac:dyDescent="0.25">
      <c r="B45" s="4" t="s">
        <v>232</v>
      </c>
      <c r="C45" s="19">
        <v>92</v>
      </c>
      <c r="D45" s="19">
        <v>28</v>
      </c>
      <c r="E45" s="19">
        <v>57</v>
      </c>
      <c r="F45" s="19">
        <v>7</v>
      </c>
      <c r="G45" s="19">
        <v>25</v>
      </c>
      <c r="H45" s="19">
        <v>0</v>
      </c>
      <c r="I45" s="19">
        <v>25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59</v>
      </c>
      <c r="R45" s="19">
        <v>67</v>
      </c>
      <c r="S45" s="19">
        <v>6</v>
      </c>
      <c r="T45" s="19">
        <v>11</v>
      </c>
      <c r="U45" s="19">
        <v>46</v>
      </c>
      <c r="V45" s="19">
        <v>138</v>
      </c>
    </row>
    <row r="46" spans="2:22" ht="20.100000000000001" customHeight="1" thickBot="1" x14ac:dyDescent="0.25">
      <c r="B46" s="4" t="s">
        <v>233</v>
      </c>
      <c r="C46" s="19">
        <v>18</v>
      </c>
      <c r="D46" s="19">
        <v>11</v>
      </c>
      <c r="E46" s="19">
        <v>6</v>
      </c>
      <c r="F46" s="19">
        <v>1</v>
      </c>
      <c r="G46" s="19">
        <v>7</v>
      </c>
      <c r="H46" s="19">
        <v>0</v>
      </c>
      <c r="I46" s="19">
        <v>9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13</v>
      </c>
      <c r="R46" s="19">
        <v>13</v>
      </c>
      <c r="S46" s="19">
        <v>0</v>
      </c>
      <c r="T46" s="19">
        <v>0</v>
      </c>
      <c r="U46" s="19">
        <v>5</v>
      </c>
      <c r="V46" s="19">
        <v>23</v>
      </c>
    </row>
    <row r="47" spans="2:22" ht="20.100000000000001" customHeight="1" thickBot="1" x14ac:dyDescent="0.25">
      <c r="B47" s="4" t="s">
        <v>234</v>
      </c>
      <c r="C47" s="19">
        <v>177</v>
      </c>
      <c r="D47" s="19">
        <v>96</v>
      </c>
      <c r="E47" s="19">
        <v>66</v>
      </c>
      <c r="F47" s="19">
        <v>15</v>
      </c>
      <c r="G47" s="19">
        <v>34</v>
      </c>
      <c r="H47" s="19">
        <v>0</v>
      </c>
      <c r="I47" s="19">
        <v>36</v>
      </c>
      <c r="J47" s="19">
        <v>6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89</v>
      </c>
      <c r="R47" s="19">
        <v>115</v>
      </c>
      <c r="S47" s="19">
        <v>0</v>
      </c>
      <c r="T47" s="19">
        <v>0</v>
      </c>
      <c r="U47" s="19">
        <v>91</v>
      </c>
      <c r="V47" s="19">
        <v>219</v>
      </c>
    </row>
    <row r="48" spans="2:22" ht="20.100000000000001" customHeight="1" thickBot="1" x14ac:dyDescent="0.25">
      <c r="B48" s="4" t="s">
        <v>235</v>
      </c>
      <c r="C48" s="19">
        <v>15</v>
      </c>
      <c r="D48" s="19">
        <v>4</v>
      </c>
      <c r="E48" s="19">
        <v>10</v>
      </c>
      <c r="F48" s="19">
        <v>1</v>
      </c>
      <c r="G48" s="19">
        <v>3</v>
      </c>
      <c r="H48" s="19">
        <v>0</v>
      </c>
      <c r="I48" s="19">
        <v>3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8</v>
      </c>
      <c r="R48" s="19">
        <v>8</v>
      </c>
      <c r="S48" s="19">
        <v>0</v>
      </c>
      <c r="T48" s="19">
        <v>0</v>
      </c>
      <c r="U48" s="19">
        <v>6</v>
      </c>
      <c r="V48" s="19">
        <v>35</v>
      </c>
    </row>
    <row r="49" spans="2:23" ht="20.100000000000001" customHeight="1" thickBot="1" x14ac:dyDescent="0.25">
      <c r="B49" s="4" t="s">
        <v>236</v>
      </c>
      <c r="C49" s="19">
        <v>8</v>
      </c>
      <c r="D49" s="19">
        <v>4</v>
      </c>
      <c r="E49" s="19">
        <v>4</v>
      </c>
      <c r="F49" s="19">
        <v>0</v>
      </c>
      <c r="G49" s="19">
        <v>12</v>
      </c>
      <c r="H49" s="19">
        <v>0</v>
      </c>
      <c r="I49" s="19">
        <v>8</v>
      </c>
      <c r="J49" s="19">
        <v>5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10</v>
      </c>
      <c r="R49" s="19">
        <v>10</v>
      </c>
      <c r="S49" s="19">
        <v>0</v>
      </c>
      <c r="T49" s="19">
        <v>0</v>
      </c>
      <c r="U49" s="19">
        <v>0</v>
      </c>
      <c r="V49" s="19">
        <v>18</v>
      </c>
    </row>
    <row r="50" spans="2:23" ht="20.100000000000001" customHeight="1" thickBot="1" x14ac:dyDescent="0.25">
      <c r="B50" s="4" t="s">
        <v>237</v>
      </c>
      <c r="C50" s="19">
        <v>66</v>
      </c>
      <c r="D50" s="19">
        <v>22</v>
      </c>
      <c r="E50" s="19">
        <v>35</v>
      </c>
      <c r="F50" s="19">
        <v>9</v>
      </c>
      <c r="G50" s="19">
        <v>15</v>
      </c>
      <c r="H50" s="19">
        <v>0</v>
      </c>
      <c r="I50" s="19">
        <v>14</v>
      </c>
      <c r="J50" s="19">
        <v>7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11</v>
      </c>
      <c r="R50" s="19">
        <v>11</v>
      </c>
      <c r="S50" s="19">
        <v>0</v>
      </c>
      <c r="T50" s="19">
        <v>1</v>
      </c>
      <c r="U50" s="19">
        <v>11</v>
      </c>
      <c r="V50" s="19">
        <v>41</v>
      </c>
    </row>
    <row r="51" spans="2:23" ht="20.100000000000001" customHeight="1" thickBot="1" x14ac:dyDescent="0.25">
      <c r="B51" s="4" t="s">
        <v>238</v>
      </c>
      <c r="C51" s="19">
        <v>8</v>
      </c>
      <c r="D51" s="19">
        <v>1</v>
      </c>
      <c r="E51" s="19">
        <v>1</v>
      </c>
      <c r="F51" s="19">
        <v>6</v>
      </c>
      <c r="G51" s="19">
        <v>4</v>
      </c>
      <c r="H51" s="19">
        <v>0</v>
      </c>
      <c r="I51" s="19">
        <v>4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2</v>
      </c>
    </row>
    <row r="52" spans="2:23" ht="20.100000000000001" customHeight="1" thickBot="1" x14ac:dyDescent="0.25">
      <c r="B52" s="4" t="s">
        <v>239</v>
      </c>
      <c r="C52" s="19">
        <v>14</v>
      </c>
      <c r="D52" s="19">
        <v>2</v>
      </c>
      <c r="E52" s="19">
        <v>10</v>
      </c>
      <c r="F52" s="19">
        <v>2</v>
      </c>
      <c r="G52" s="19">
        <v>9</v>
      </c>
      <c r="H52" s="19">
        <v>0</v>
      </c>
      <c r="I52" s="19">
        <v>5</v>
      </c>
      <c r="J52" s="19">
        <v>4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6</v>
      </c>
      <c r="R52" s="19">
        <v>6</v>
      </c>
      <c r="S52" s="19">
        <v>0</v>
      </c>
      <c r="T52" s="19">
        <v>0</v>
      </c>
      <c r="U52" s="19">
        <v>5</v>
      </c>
      <c r="V52" s="19">
        <v>7</v>
      </c>
    </row>
    <row r="53" spans="2:23" ht="20.100000000000001" customHeight="1" thickBot="1" x14ac:dyDescent="0.25">
      <c r="B53" s="4" t="s">
        <v>240</v>
      </c>
      <c r="C53" s="19">
        <v>16</v>
      </c>
      <c r="D53" s="19">
        <v>7</v>
      </c>
      <c r="E53" s="19">
        <v>7</v>
      </c>
      <c r="F53" s="19">
        <v>2</v>
      </c>
      <c r="G53" s="19">
        <v>5</v>
      </c>
      <c r="H53" s="19">
        <v>0</v>
      </c>
      <c r="I53" s="19">
        <v>5</v>
      </c>
      <c r="J53" s="19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5</v>
      </c>
      <c r="R53" s="19">
        <v>5</v>
      </c>
      <c r="S53" s="19">
        <v>0</v>
      </c>
      <c r="T53" s="19">
        <v>0</v>
      </c>
      <c r="U53" s="19">
        <v>12</v>
      </c>
      <c r="V53" s="19">
        <v>29</v>
      </c>
    </row>
    <row r="54" spans="2:23" ht="20.100000000000001" customHeight="1" thickBot="1" x14ac:dyDescent="0.25">
      <c r="B54" s="4" t="s">
        <v>241</v>
      </c>
      <c r="C54" s="19">
        <v>186</v>
      </c>
      <c r="D54" s="19">
        <v>41</v>
      </c>
      <c r="E54" s="19">
        <v>92</v>
      </c>
      <c r="F54" s="19">
        <v>53</v>
      </c>
      <c r="G54" s="19">
        <v>12</v>
      </c>
      <c r="H54" s="19">
        <v>0</v>
      </c>
      <c r="I54" s="19">
        <v>12</v>
      </c>
      <c r="J54" s="19">
        <v>3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38</v>
      </c>
      <c r="R54" s="19">
        <v>36</v>
      </c>
      <c r="S54" s="19">
        <v>0</v>
      </c>
      <c r="T54" s="19">
        <v>2</v>
      </c>
      <c r="U54" s="19">
        <v>39</v>
      </c>
      <c r="V54" s="19">
        <v>120</v>
      </c>
    </row>
    <row r="55" spans="2:23" ht="20.100000000000001" customHeight="1" thickBot="1" x14ac:dyDescent="0.25">
      <c r="B55" s="4" t="s">
        <v>242</v>
      </c>
      <c r="C55" s="19">
        <v>59</v>
      </c>
      <c r="D55" s="19">
        <v>34</v>
      </c>
      <c r="E55" s="19">
        <v>13</v>
      </c>
      <c r="F55" s="19">
        <v>12</v>
      </c>
      <c r="G55" s="19">
        <v>47</v>
      </c>
      <c r="H55" s="19">
        <v>0</v>
      </c>
      <c r="I55" s="19">
        <v>46</v>
      </c>
      <c r="J55" s="19">
        <v>5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28</v>
      </c>
      <c r="R55" s="19">
        <v>24</v>
      </c>
      <c r="S55" s="19">
        <v>0</v>
      </c>
      <c r="T55" s="19">
        <v>2</v>
      </c>
      <c r="U55" s="19">
        <v>45</v>
      </c>
      <c r="V55" s="19">
        <v>96</v>
      </c>
    </row>
    <row r="56" spans="2:23" ht="20.100000000000001" customHeight="1" thickBot="1" x14ac:dyDescent="0.25">
      <c r="B56" s="4" t="s">
        <v>243</v>
      </c>
      <c r="C56" s="19">
        <v>3</v>
      </c>
      <c r="D56" s="19">
        <v>0</v>
      </c>
      <c r="E56" s="19">
        <v>0</v>
      </c>
      <c r="F56" s="19">
        <v>3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2</v>
      </c>
      <c r="R56" s="19">
        <v>7</v>
      </c>
      <c r="S56" s="19">
        <v>0</v>
      </c>
      <c r="T56" s="19">
        <v>0</v>
      </c>
      <c r="U56" s="19">
        <v>11</v>
      </c>
      <c r="V56" s="19">
        <v>14</v>
      </c>
    </row>
    <row r="57" spans="2:23" ht="20.100000000000001" customHeight="1" thickBot="1" x14ac:dyDescent="0.25">
      <c r="B57" s="4" t="s">
        <v>244</v>
      </c>
      <c r="C57" s="19">
        <v>1</v>
      </c>
      <c r="D57" s="19">
        <v>0</v>
      </c>
      <c r="E57" s="19">
        <v>1</v>
      </c>
      <c r="F57" s="19">
        <v>0</v>
      </c>
      <c r="G57" s="19">
        <v>1</v>
      </c>
      <c r="H57" s="19">
        <v>0</v>
      </c>
      <c r="I57" s="19">
        <v>1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5</v>
      </c>
      <c r="V57" s="19">
        <v>5</v>
      </c>
    </row>
    <row r="58" spans="2:23" ht="20.100000000000001" customHeight="1" thickBot="1" x14ac:dyDescent="0.25">
      <c r="B58" s="4" t="s">
        <v>270</v>
      </c>
      <c r="C58" s="19">
        <v>49</v>
      </c>
      <c r="D58" s="19">
        <v>9</v>
      </c>
      <c r="E58" s="19">
        <v>15</v>
      </c>
      <c r="F58" s="19">
        <v>25</v>
      </c>
      <c r="G58" s="19">
        <v>2</v>
      </c>
      <c r="H58" s="19">
        <v>0</v>
      </c>
      <c r="I58" s="19">
        <v>3</v>
      </c>
      <c r="J58" s="19">
        <v>2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1</v>
      </c>
      <c r="R58" s="19">
        <v>2</v>
      </c>
      <c r="S58" s="19">
        <v>0</v>
      </c>
      <c r="T58" s="19">
        <v>1</v>
      </c>
      <c r="U58" s="19">
        <v>1</v>
      </c>
      <c r="V58" s="19">
        <v>4</v>
      </c>
    </row>
    <row r="59" spans="2:23" ht="20.100000000000001" customHeight="1" thickBot="1" x14ac:dyDescent="0.25">
      <c r="B59" s="4" t="s">
        <v>246</v>
      </c>
      <c r="C59" s="19">
        <v>40</v>
      </c>
      <c r="D59" s="19">
        <v>33</v>
      </c>
      <c r="E59" s="19">
        <v>2</v>
      </c>
      <c r="F59" s="19">
        <v>5</v>
      </c>
      <c r="G59" s="19">
        <v>26</v>
      </c>
      <c r="H59" s="19">
        <v>0</v>
      </c>
      <c r="I59" s="19">
        <v>31</v>
      </c>
      <c r="J59" s="19">
        <v>5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24</v>
      </c>
      <c r="R59" s="19">
        <v>24</v>
      </c>
      <c r="S59" s="19">
        <v>0</v>
      </c>
      <c r="T59" s="19">
        <v>0</v>
      </c>
      <c r="U59" s="19">
        <v>21</v>
      </c>
      <c r="V59" s="19">
        <v>57</v>
      </c>
    </row>
    <row r="60" spans="2:23" ht="20.100000000000001" customHeight="1" thickBot="1" x14ac:dyDescent="0.25">
      <c r="B60" s="4" t="s">
        <v>247</v>
      </c>
      <c r="C60" s="19">
        <v>8</v>
      </c>
      <c r="D60" s="19">
        <v>1</v>
      </c>
      <c r="E60" s="19">
        <v>2</v>
      </c>
      <c r="F60" s="19">
        <v>5</v>
      </c>
      <c r="G60" s="19">
        <v>6</v>
      </c>
      <c r="H60" s="19">
        <v>0</v>
      </c>
      <c r="I60" s="19">
        <v>6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7</v>
      </c>
      <c r="R60" s="19">
        <v>7</v>
      </c>
      <c r="S60" s="19">
        <v>0</v>
      </c>
      <c r="T60" s="19">
        <v>1</v>
      </c>
      <c r="U60" s="19">
        <v>11</v>
      </c>
      <c r="V60" s="19">
        <v>7</v>
      </c>
    </row>
    <row r="61" spans="2:23" ht="20.100000000000001" customHeight="1" thickBot="1" x14ac:dyDescent="0.25">
      <c r="B61" s="7" t="s">
        <v>22</v>
      </c>
      <c r="C61" s="9">
        <f>SUM(C11:C60)</f>
        <v>2527</v>
      </c>
      <c r="D61" s="9">
        <f t="shared" ref="D61:V61" si="0">SUM(D11:D60)</f>
        <v>675</v>
      </c>
      <c r="E61" s="9">
        <f t="shared" si="0"/>
        <v>1186</v>
      </c>
      <c r="F61" s="9">
        <f t="shared" si="0"/>
        <v>666</v>
      </c>
      <c r="G61" s="9">
        <f t="shared" si="0"/>
        <v>706</v>
      </c>
      <c r="H61" s="9">
        <f t="shared" si="0"/>
        <v>0</v>
      </c>
      <c r="I61" s="9">
        <f t="shared" si="0"/>
        <v>723</v>
      </c>
      <c r="J61" s="9">
        <f t="shared" si="0"/>
        <v>138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771</v>
      </c>
      <c r="R61" s="9">
        <f t="shared" si="0"/>
        <v>942</v>
      </c>
      <c r="S61" s="9">
        <f t="shared" si="0"/>
        <v>7</v>
      </c>
      <c r="T61" s="9">
        <f t="shared" si="0"/>
        <v>73</v>
      </c>
      <c r="U61" s="9">
        <f t="shared" si="0"/>
        <v>755</v>
      </c>
      <c r="V61" s="9">
        <f t="shared" si="0"/>
        <v>2256</v>
      </c>
    </row>
    <row r="62" spans="2:23" ht="20.100000000000001" customHeigh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75" t="s">
        <v>63</v>
      </c>
      <c r="D9" s="72"/>
      <c r="E9" s="72"/>
      <c r="F9" s="76"/>
      <c r="G9" s="75" t="s">
        <v>64</v>
      </c>
      <c r="H9" s="72"/>
      <c r="I9" s="72"/>
      <c r="J9" s="76"/>
      <c r="K9" s="75" t="s">
        <v>65</v>
      </c>
      <c r="L9" s="72"/>
      <c r="M9" s="72"/>
      <c r="N9" s="76"/>
      <c r="O9" s="75" t="s">
        <v>66</v>
      </c>
      <c r="P9" s="72"/>
      <c r="Q9" s="72"/>
      <c r="R9" s="76"/>
      <c r="S9" s="75" t="s">
        <v>67</v>
      </c>
      <c r="T9" s="72"/>
      <c r="U9" s="72"/>
      <c r="V9" s="76"/>
      <c r="W9" s="75" t="s">
        <v>68</v>
      </c>
      <c r="X9" s="72"/>
      <c r="Y9" s="72"/>
      <c r="Z9" s="76"/>
      <c r="AA9" s="75" t="s">
        <v>69</v>
      </c>
      <c r="AB9" s="72"/>
      <c r="AC9" s="72"/>
      <c r="AD9" s="76"/>
      <c r="AE9" s="75" t="s">
        <v>70</v>
      </c>
      <c r="AF9" s="72"/>
      <c r="AG9" s="72"/>
      <c r="AH9" s="76"/>
      <c r="AI9" s="75" t="s">
        <v>71</v>
      </c>
      <c r="AJ9" s="72"/>
      <c r="AK9" s="72"/>
      <c r="AL9" s="76"/>
      <c r="AM9" s="75" t="s">
        <v>72</v>
      </c>
      <c r="AN9" s="72"/>
      <c r="AO9" s="72"/>
      <c r="AP9" s="76"/>
      <c r="AQ9" s="75" t="s">
        <v>73</v>
      </c>
      <c r="AR9" s="72"/>
      <c r="AS9" s="72"/>
      <c r="AT9" s="76"/>
      <c r="AU9" s="75" t="s">
        <v>284</v>
      </c>
      <c r="AV9" s="72"/>
      <c r="AW9" s="72"/>
      <c r="AX9" s="76"/>
      <c r="AY9" s="75" t="s">
        <v>74</v>
      </c>
      <c r="AZ9" s="72"/>
      <c r="BA9" s="72"/>
      <c r="BB9" s="76"/>
      <c r="BC9" s="75" t="s">
        <v>267</v>
      </c>
      <c r="BD9" s="72"/>
      <c r="BE9" s="72"/>
      <c r="BF9" s="76"/>
      <c r="BG9" s="75" t="s">
        <v>75</v>
      </c>
      <c r="BH9" s="72"/>
      <c r="BI9" s="72"/>
      <c r="BJ9" s="76"/>
      <c r="BK9" s="75" t="s">
        <v>76</v>
      </c>
      <c r="BL9" s="72"/>
      <c r="BM9" s="72"/>
      <c r="BN9" s="76"/>
      <c r="BO9" s="75" t="s">
        <v>77</v>
      </c>
      <c r="BP9" s="72"/>
      <c r="BQ9" s="72"/>
      <c r="BR9" s="76"/>
      <c r="BS9" s="75" t="s">
        <v>78</v>
      </c>
      <c r="BT9" s="72"/>
      <c r="BU9" s="72"/>
      <c r="BV9" s="76"/>
      <c r="BW9" s="75" t="s">
        <v>79</v>
      </c>
      <c r="BX9" s="72"/>
      <c r="BY9" s="72"/>
      <c r="BZ9" s="76"/>
      <c r="CA9" s="75" t="s">
        <v>80</v>
      </c>
      <c r="CB9" s="72"/>
      <c r="CC9" s="72"/>
      <c r="CD9" s="76"/>
      <c r="CE9" s="75" t="s">
        <v>268</v>
      </c>
      <c r="CF9" s="72"/>
      <c r="CG9" s="72"/>
      <c r="CH9" s="72"/>
      <c r="CI9" s="75" t="s">
        <v>269</v>
      </c>
      <c r="CJ9" s="72"/>
      <c r="CK9" s="72"/>
      <c r="CL9" s="72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8" t="s">
        <v>31</v>
      </c>
      <c r="AV10" s="8" t="s">
        <v>81</v>
      </c>
      <c r="AW10" s="8" t="s">
        <v>33</v>
      </c>
      <c r="AX10" s="8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8" t="s">
        <v>31</v>
      </c>
      <c r="BD10" s="8" t="s">
        <v>81</v>
      </c>
      <c r="BE10" s="8" t="s">
        <v>33</v>
      </c>
      <c r="BF10" s="8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8" t="s">
        <v>31</v>
      </c>
      <c r="CF10" s="8" t="s">
        <v>81</v>
      </c>
      <c r="CG10" s="8" t="s">
        <v>33</v>
      </c>
      <c r="CH10" s="8" t="s">
        <v>34</v>
      </c>
      <c r="CI10" s="8" t="s">
        <v>31</v>
      </c>
      <c r="CJ10" s="8" t="s">
        <v>81</v>
      </c>
      <c r="CK10" s="8" t="s">
        <v>33</v>
      </c>
      <c r="CL10" s="8" t="s">
        <v>34</v>
      </c>
    </row>
    <row r="11" spans="2:90" ht="20.100000000000001" customHeight="1" thickBot="1" x14ac:dyDescent="0.25">
      <c r="B11" s="3" t="s">
        <v>198</v>
      </c>
      <c r="C11" s="18">
        <v>85</v>
      </c>
      <c r="D11" s="18">
        <v>1</v>
      </c>
      <c r="E11" s="18">
        <v>123</v>
      </c>
      <c r="F11" s="18">
        <v>517</v>
      </c>
      <c r="G11" s="18">
        <v>0</v>
      </c>
      <c r="H11" s="18">
        <v>0</v>
      </c>
      <c r="I11" s="18">
        <v>0</v>
      </c>
      <c r="J11" s="18">
        <v>3</v>
      </c>
      <c r="K11" s="18">
        <v>0</v>
      </c>
      <c r="L11" s="18">
        <v>0</v>
      </c>
      <c r="M11" s="18">
        <v>0</v>
      </c>
      <c r="N11" s="18">
        <v>7</v>
      </c>
      <c r="O11" s="18">
        <v>0</v>
      </c>
      <c r="P11" s="18">
        <v>0</v>
      </c>
      <c r="Q11" s="18">
        <v>0</v>
      </c>
      <c r="R11" s="18">
        <v>0</v>
      </c>
      <c r="S11" s="18">
        <v>3</v>
      </c>
      <c r="T11" s="18">
        <v>1</v>
      </c>
      <c r="U11" s="18">
        <v>2</v>
      </c>
      <c r="V11" s="18">
        <v>3</v>
      </c>
      <c r="W11" s="18">
        <v>35</v>
      </c>
      <c r="X11" s="18">
        <v>0</v>
      </c>
      <c r="Y11" s="18">
        <v>42</v>
      </c>
      <c r="Z11" s="18">
        <v>160</v>
      </c>
      <c r="AA11" s="18">
        <v>0</v>
      </c>
      <c r="AB11" s="18">
        <v>0</v>
      </c>
      <c r="AC11" s="18">
        <v>0</v>
      </c>
      <c r="AD11" s="18">
        <v>1</v>
      </c>
      <c r="AE11" s="18">
        <v>0</v>
      </c>
      <c r="AF11" s="18">
        <v>0</v>
      </c>
      <c r="AG11" s="18">
        <v>0</v>
      </c>
      <c r="AH11" s="18">
        <v>1</v>
      </c>
      <c r="AI11" s="18">
        <v>0</v>
      </c>
      <c r="AJ11" s="18">
        <v>0</v>
      </c>
      <c r="AK11" s="18">
        <v>0</v>
      </c>
      <c r="AL11" s="18">
        <v>0</v>
      </c>
      <c r="AM11" s="18">
        <v>2</v>
      </c>
      <c r="AN11" s="18">
        <v>0</v>
      </c>
      <c r="AO11" s="18">
        <v>1</v>
      </c>
      <c r="AP11" s="18">
        <v>3</v>
      </c>
      <c r="AQ11" s="18">
        <v>9</v>
      </c>
      <c r="AR11" s="18">
        <v>0</v>
      </c>
      <c r="AS11" s="18">
        <v>15</v>
      </c>
      <c r="AT11" s="18">
        <v>108</v>
      </c>
      <c r="AU11" s="18">
        <v>0</v>
      </c>
      <c r="AV11" s="18">
        <v>0</v>
      </c>
      <c r="AW11" s="18">
        <v>0</v>
      </c>
      <c r="AX11" s="18">
        <v>0</v>
      </c>
      <c r="AY11" s="18">
        <v>1</v>
      </c>
      <c r="AZ11" s="18">
        <v>0</v>
      </c>
      <c r="BA11" s="18">
        <v>4</v>
      </c>
      <c r="BB11" s="18">
        <v>10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3</v>
      </c>
      <c r="BT11" s="18">
        <v>0</v>
      </c>
      <c r="BU11" s="18">
        <v>3</v>
      </c>
      <c r="BV11" s="18">
        <v>26</v>
      </c>
      <c r="BW11" s="18">
        <v>1</v>
      </c>
      <c r="BX11" s="18">
        <v>0</v>
      </c>
      <c r="BY11" s="18">
        <v>0</v>
      </c>
      <c r="BZ11" s="18">
        <v>22</v>
      </c>
      <c r="CA11" s="18">
        <v>31</v>
      </c>
      <c r="CB11" s="18">
        <v>0</v>
      </c>
      <c r="CC11" s="18">
        <v>56</v>
      </c>
      <c r="CD11" s="18">
        <v>173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199</v>
      </c>
      <c r="C12" s="19">
        <v>195</v>
      </c>
      <c r="D12" s="19">
        <v>1</v>
      </c>
      <c r="E12" s="19">
        <v>189</v>
      </c>
      <c r="F12" s="19">
        <v>651</v>
      </c>
      <c r="G12" s="19">
        <v>0</v>
      </c>
      <c r="H12" s="19">
        <v>0</v>
      </c>
      <c r="I12" s="19">
        <v>1</v>
      </c>
      <c r="J12" s="19">
        <v>5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5</v>
      </c>
      <c r="T12" s="19">
        <v>0</v>
      </c>
      <c r="U12" s="19">
        <v>8</v>
      </c>
      <c r="V12" s="19">
        <v>5</v>
      </c>
      <c r="W12" s="19">
        <v>66</v>
      </c>
      <c r="X12" s="19">
        <v>0</v>
      </c>
      <c r="Y12" s="19">
        <v>62</v>
      </c>
      <c r="Z12" s="19">
        <v>217</v>
      </c>
      <c r="AA12" s="19">
        <v>0</v>
      </c>
      <c r="AB12" s="19">
        <v>0</v>
      </c>
      <c r="AC12" s="19">
        <v>0</v>
      </c>
      <c r="AD12" s="19">
        <v>0</v>
      </c>
      <c r="AE12" s="19">
        <v>2</v>
      </c>
      <c r="AF12" s="19">
        <v>0</v>
      </c>
      <c r="AG12" s="19">
        <v>0</v>
      </c>
      <c r="AH12" s="19">
        <v>8</v>
      </c>
      <c r="AI12" s="19">
        <v>0</v>
      </c>
      <c r="AJ12" s="19">
        <v>0</v>
      </c>
      <c r="AK12" s="19">
        <v>1</v>
      </c>
      <c r="AL12" s="19">
        <v>0</v>
      </c>
      <c r="AM12" s="19">
        <v>3</v>
      </c>
      <c r="AN12" s="19">
        <v>1</v>
      </c>
      <c r="AO12" s="19">
        <v>3</v>
      </c>
      <c r="AP12" s="19">
        <v>5</v>
      </c>
      <c r="AQ12" s="19">
        <v>27</v>
      </c>
      <c r="AR12" s="19">
        <v>0</v>
      </c>
      <c r="AS12" s="19">
        <v>28</v>
      </c>
      <c r="AT12" s="19">
        <v>112</v>
      </c>
      <c r="AU12" s="19">
        <v>0</v>
      </c>
      <c r="AV12" s="19">
        <v>0</v>
      </c>
      <c r="AW12" s="19">
        <v>0</v>
      </c>
      <c r="AX12" s="19">
        <v>1</v>
      </c>
      <c r="AY12" s="19">
        <v>3</v>
      </c>
      <c r="AZ12" s="19">
        <v>0</v>
      </c>
      <c r="BA12" s="19">
        <v>4</v>
      </c>
      <c r="BB12" s="19">
        <v>23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1</v>
      </c>
      <c r="BL12" s="19">
        <v>0</v>
      </c>
      <c r="BM12" s="19">
        <v>0</v>
      </c>
      <c r="BN12" s="19">
        <v>1</v>
      </c>
      <c r="BO12" s="19">
        <v>0</v>
      </c>
      <c r="BP12" s="19">
        <v>0</v>
      </c>
      <c r="BQ12" s="19">
        <v>0</v>
      </c>
      <c r="BR12" s="19">
        <v>0</v>
      </c>
      <c r="BS12" s="19">
        <v>6</v>
      </c>
      <c r="BT12" s="19">
        <v>0</v>
      </c>
      <c r="BU12" s="19">
        <v>3</v>
      </c>
      <c r="BV12" s="19">
        <v>32</v>
      </c>
      <c r="BW12" s="19">
        <v>11</v>
      </c>
      <c r="BX12" s="19">
        <v>0</v>
      </c>
      <c r="BY12" s="19">
        <v>10</v>
      </c>
      <c r="BZ12" s="19">
        <v>6</v>
      </c>
      <c r="CA12" s="19">
        <v>71</v>
      </c>
      <c r="CB12" s="19">
        <v>0</v>
      </c>
      <c r="CC12" s="19">
        <v>69</v>
      </c>
      <c r="CD12" s="19">
        <v>236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200</v>
      </c>
      <c r="C13" s="19">
        <v>90</v>
      </c>
      <c r="D13" s="19">
        <v>0</v>
      </c>
      <c r="E13" s="19">
        <v>132</v>
      </c>
      <c r="F13" s="19">
        <v>296</v>
      </c>
      <c r="G13" s="19">
        <v>0</v>
      </c>
      <c r="H13" s="19">
        <v>0</v>
      </c>
      <c r="I13" s="19">
        <v>1</v>
      </c>
      <c r="J13" s="19">
        <v>5</v>
      </c>
      <c r="K13" s="19">
        <v>2</v>
      </c>
      <c r="L13" s="19">
        <v>0</v>
      </c>
      <c r="M13" s="19">
        <v>2</v>
      </c>
      <c r="N13" s="19">
        <v>0</v>
      </c>
      <c r="O13" s="19">
        <v>1</v>
      </c>
      <c r="P13" s="19">
        <v>0</v>
      </c>
      <c r="Q13" s="19">
        <v>1</v>
      </c>
      <c r="R13" s="19">
        <v>0</v>
      </c>
      <c r="S13" s="19">
        <v>3</v>
      </c>
      <c r="T13" s="19">
        <v>0</v>
      </c>
      <c r="U13" s="19">
        <v>5</v>
      </c>
      <c r="V13" s="19">
        <v>6</v>
      </c>
      <c r="W13" s="19">
        <v>26</v>
      </c>
      <c r="X13" s="19">
        <v>0</v>
      </c>
      <c r="Y13" s="19">
        <v>42</v>
      </c>
      <c r="Z13" s="19">
        <v>110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2</v>
      </c>
      <c r="AH13" s="19">
        <v>3</v>
      </c>
      <c r="AI13" s="19">
        <v>0</v>
      </c>
      <c r="AJ13" s="19">
        <v>0</v>
      </c>
      <c r="AK13" s="19">
        <v>0</v>
      </c>
      <c r="AL13" s="19">
        <v>0</v>
      </c>
      <c r="AM13" s="19">
        <v>1</v>
      </c>
      <c r="AN13" s="19">
        <v>0</v>
      </c>
      <c r="AO13" s="19">
        <v>2</v>
      </c>
      <c r="AP13" s="19">
        <v>0</v>
      </c>
      <c r="AQ13" s="19">
        <v>17</v>
      </c>
      <c r="AR13" s="19">
        <v>0</v>
      </c>
      <c r="AS13" s="19">
        <v>20</v>
      </c>
      <c r="AT13" s="19">
        <v>45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2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3</v>
      </c>
      <c r="BT13" s="19">
        <v>0</v>
      </c>
      <c r="BU13" s="19">
        <v>9</v>
      </c>
      <c r="BV13" s="19">
        <v>14</v>
      </c>
      <c r="BW13" s="19">
        <v>0</v>
      </c>
      <c r="BX13" s="19">
        <v>0</v>
      </c>
      <c r="BY13" s="19">
        <v>2</v>
      </c>
      <c r="BZ13" s="19">
        <v>5</v>
      </c>
      <c r="CA13" s="19">
        <v>37</v>
      </c>
      <c r="CB13" s="19">
        <v>0</v>
      </c>
      <c r="CC13" s="19">
        <v>46</v>
      </c>
      <c r="CD13" s="19">
        <v>106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201</v>
      </c>
      <c r="C14" s="19">
        <v>150</v>
      </c>
      <c r="D14" s="19">
        <v>1</v>
      </c>
      <c r="E14" s="19">
        <v>168</v>
      </c>
      <c r="F14" s="19">
        <v>457</v>
      </c>
      <c r="G14" s="19">
        <v>0</v>
      </c>
      <c r="H14" s="19">
        <v>0</v>
      </c>
      <c r="I14" s="19">
        <v>0</v>
      </c>
      <c r="J14" s="19">
        <v>1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4</v>
      </c>
      <c r="T14" s="19">
        <v>0</v>
      </c>
      <c r="U14" s="19">
        <v>6</v>
      </c>
      <c r="V14" s="19">
        <v>5</v>
      </c>
      <c r="W14" s="19">
        <v>40</v>
      </c>
      <c r="X14" s="19">
        <v>0</v>
      </c>
      <c r="Y14" s="19">
        <v>39</v>
      </c>
      <c r="Z14" s="19">
        <v>132</v>
      </c>
      <c r="AA14" s="19">
        <v>3</v>
      </c>
      <c r="AB14" s="19">
        <v>0</v>
      </c>
      <c r="AC14" s="19">
        <v>2</v>
      </c>
      <c r="AD14" s="19">
        <v>2</v>
      </c>
      <c r="AE14" s="19">
        <v>2</v>
      </c>
      <c r="AF14" s="19">
        <v>0</v>
      </c>
      <c r="AG14" s="19">
        <v>3</v>
      </c>
      <c r="AH14" s="19">
        <v>8</v>
      </c>
      <c r="AI14" s="19">
        <v>0</v>
      </c>
      <c r="AJ14" s="19">
        <v>0</v>
      </c>
      <c r="AK14" s="19">
        <v>0</v>
      </c>
      <c r="AL14" s="19">
        <v>0</v>
      </c>
      <c r="AM14" s="19">
        <v>5</v>
      </c>
      <c r="AN14" s="19">
        <v>1</v>
      </c>
      <c r="AO14" s="19">
        <v>6</v>
      </c>
      <c r="AP14" s="19">
        <v>4</v>
      </c>
      <c r="AQ14" s="19">
        <v>21</v>
      </c>
      <c r="AR14" s="19">
        <v>0</v>
      </c>
      <c r="AS14" s="19">
        <v>22</v>
      </c>
      <c r="AT14" s="19">
        <v>82</v>
      </c>
      <c r="AU14" s="19">
        <v>0</v>
      </c>
      <c r="AV14" s="19">
        <v>0</v>
      </c>
      <c r="AW14" s="19">
        <v>0</v>
      </c>
      <c r="AX14" s="19">
        <v>0</v>
      </c>
      <c r="AY14" s="19">
        <v>9</v>
      </c>
      <c r="AZ14" s="19">
        <v>0</v>
      </c>
      <c r="BA14" s="19">
        <v>3</v>
      </c>
      <c r="BB14" s="19">
        <v>13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5</v>
      </c>
      <c r="BT14" s="19">
        <v>0</v>
      </c>
      <c r="BU14" s="19">
        <v>5</v>
      </c>
      <c r="BV14" s="19">
        <v>31</v>
      </c>
      <c r="BW14" s="19">
        <v>4</v>
      </c>
      <c r="BX14" s="19">
        <v>0</v>
      </c>
      <c r="BY14" s="19">
        <v>6</v>
      </c>
      <c r="BZ14" s="19">
        <v>5</v>
      </c>
      <c r="CA14" s="19">
        <v>57</v>
      </c>
      <c r="CB14" s="19">
        <v>0</v>
      </c>
      <c r="CC14" s="19">
        <v>76</v>
      </c>
      <c r="CD14" s="19">
        <v>174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202</v>
      </c>
      <c r="C15" s="19">
        <v>49</v>
      </c>
      <c r="D15" s="19">
        <v>0</v>
      </c>
      <c r="E15" s="19">
        <v>35</v>
      </c>
      <c r="F15" s="19">
        <v>282</v>
      </c>
      <c r="G15" s="19">
        <v>0</v>
      </c>
      <c r="H15" s="19">
        <v>0</v>
      </c>
      <c r="I15" s="19">
        <v>0</v>
      </c>
      <c r="J15" s="19">
        <v>3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1</v>
      </c>
      <c r="V15" s="19">
        <v>2</v>
      </c>
      <c r="W15" s="19">
        <v>8</v>
      </c>
      <c r="X15" s="19">
        <v>0</v>
      </c>
      <c r="Y15" s="19">
        <v>12</v>
      </c>
      <c r="Z15" s="19">
        <v>85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2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1</v>
      </c>
      <c r="AP15" s="19">
        <v>0</v>
      </c>
      <c r="AQ15" s="19">
        <v>17</v>
      </c>
      <c r="AR15" s="19">
        <v>0</v>
      </c>
      <c r="AS15" s="19">
        <v>8</v>
      </c>
      <c r="AT15" s="19">
        <v>49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2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17</v>
      </c>
      <c r="BW15" s="19">
        <v>1</v>
      </c>
      <c r="BX15" s="19">
        <v>0</v>
      </c>
      <c r="BY15" s="19">
        <v>0</v>
      </c>
      <c r="BZ15" s="19">
        <v>1</v>
      </c>
      <c r="CA15" s="19">
        <v>22</v>
      </c>
      <c r="CB15" s="19">
        <v>0</v>
      </c>
      <c r="CC15" s="19">
        <v>13</v>
      </c>
      <c r="CD15" s="19">
        <v>121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203</v>
      </c>
      <c r="C16" s="19">
        <v>67</v>
      </c>
      <c r="D16" s="19">
        <v>1</v>
      </c>
      <c r="E16" s="19">
        <v>75</v>
      </c>
      <c r="F16" s="19">
        <v>266</v>
      </c>
      <c r="G16" s="19">
        <v>0</v>
      </c>
      <c r="H16" s="19">
        <v>0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2</v>
      </c>
      <c r="S16" s="19">
        <v>5</v>
      </c>
      <c r="T16" s="19">
        <v>0</v>
      </c>
      <c r="U16" s="19">
        <v>3</v>
      </c>
      <c r="V16" s="19">
        <v>10</v>
      </c>
      <c r="W16" s="19">
        <v>22</v>
      </c>
      <c r="X16" s="19">
        <v>0</v>
      </c>
      <c r="Y16" s="19">
        <v>25</v>
      </c>
      <c r="Z16" s="19">
        <v>59</v>
      </c>
      <c r="AA16" s="19">
        <v>0</v>
      </c>
      <c r="AB16" s="19">
        <v>0</v>
      </c>
      <c r="AC16" s="19">
        <v>0</v>
      </c>
      <c r="AD16" s="19">
        <v>1</v>
      </c>
      <c r="AE16" s="19">
        <v>0</v>
      </c>
      <c r="AF16" s="19">
        <v>0</v>
      </c>
      <c r="AG16" s="19">
        <v>1</v>
      </c>
      <c r="AH16" s="19">
        <v>2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1</v>
      </c>
      <c r="AO16" s="19">
        <v>3</v>
      </c>
      <c r="AP16" s="19">
        <v>6</v>
      </c>
      <c r="AQ16" s="19">
        <v>16</v>
      </c>
      <c r="AR16" s="19">
        <v>0</v>
      </c>
      <c r="AS16" s="19">
        <v>18</v>
      </c>
      <c r="AT16" s="19">
        <v>70</v>
      </c>
      <c r="AU16" s="19">
        <v>0</v>
      </c>
      <c r="AV16" s="19">
        <v>0</v>
      </c>
      <c r="AW16" s="19">
        <v>1</v>
      </c>
      <c r="AX16" s="19">
        <v>0</v>
      </c>
      <c r="AY16" s="19">
        <v>1</v>
      </c>
      <c r="AZ16" s="19">
        <v>0</v>
      </c>
      <c r="BA16" s="19">
        <v>1</v>
      </c>
      <c r="BB16" s="19">
        <v>1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5</v>
      </c>
      <c r="BT16" s="19">
        <v>0</v>
      </c>
      <c r="BU16" s="19">
        <v>4</v>
      </c>
      <c r="BV16" s="19">
        <v>33</v>
      </c>
      <c r="BW16" s="19">
        <v>3</v>
      </c>
      <c r="BX16" s="19">
        <v>0</v>
      </c>
      <c r="BY16" s="19">
        <v>1</v>
      </c>
      <c r="BZ16" s="19">
        <v>6</v>
      </c>
      <c r="CA16" s="19">
        <v>15</v>
      </c>
      <c r="CB16" s="19">
        <v>0</v>
      </c>
      <c r="CC16" s="19">
        <v>18</v>
      </c>
      <c r="CD16" s="19">
        <v>75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204</v>
      </c>
      <c r="C17" s="19">
        <v>225</v>
      </c>
      <c r="D17" s="19">
        <v>3</v>
      </c>
      <c r="E17" s="19">
        <v>261</v>
      </c>
      <c r="F17" s="19">
        <v>607</v>
      </c>
      <c r="G17" s="19">
        <v>2</v>
      </c>
      <c r="H17" s="19">
        <v>0</v>
      </c>
      <c r="I17" s="19">
        <v>5</v>
      </c>
      <c r="J17" s="19">
        <v>8</v>
      </c>
      <c r="K17" s="19">
        <v>3</v>
      </c>
      <c r="L17" s="19">
        <v>0</v>
      </c>
      <c r="M17" s="19">
        <v>2</v>
      </c>
      <c r="N17" s="19">
        <v>1</v>
      </c>
      <c r="O17" s="19">
        <v>0</v>
      </c>
      <c r="P17" s="19">
        <v>0</v>
      </c>
      <c r="Q17" s="19">
        <v>0</v>
      </c>
      <c r="R17" s="19">
        <v>0</v>
      </c>
      <c r="S17" s="19">
        <v>13</v>
      </c>
      <c r="T17" s="19">
        <v>0</v>
      </c>
      <c r="U17" s="19">
        <v>10</v>
      </c>
      <c r="V17" s="19">
        <v>10</v>
      </c>
      <c r="W17" s="19">
        <v>60</v>
      </c>
      <c r="X17" s="19">
        <v>0</v>
      </c>
      <c r="Y17" s="19">
        <v>74</v>
      </c>
      <c r="Z17" s="19">
        <v>193</v>
      </c>
      <c r="AA17" s="19">
        <v>1</v>
      </c>
      <c r="AB17" s="19">
        <v>0</v>
      </c>
      <c r="AC17" s="19">
        <v>0</v>
      </c>
      <c r="AD17" s="19">
        <v>1</v>
      </c>
      <c r="AE17" s="19">
        <v>2</v>
      </c>
      <c r="AF17" s="19">
        <v>0</v>
      </c>
      <c r="AG17" s="19">
        <v>0</v>
      </c>
      <c r="AH17" s="19">
        <v>5</v>
      </c>
      <c r="AI17" s="19">
        <v>0</v>
      </c>
      <c r="AJ17" s="19">
        <v>0</v>
      </c>
      <c r="AK17" s="19">
        <v>0</v>
      </c>
      <c r="AL17" s="19">
        <v>0</v>
      </c>
      <c r="AM17" s="19">
        <v>7</v>
      </c>
      <c r="AN17" s="19">
        <v>0</v>
      </c>
      <c r="AO17" s="19">
        <v>3</v>
      </c>
      <c r="AP17" s="19">
        <v>7</v>
      </c>
      <c r="AQ17" s="19">
        <v>37</v>
      </c>
      <c r="AR17" s="19">
        <v>0</v>
      </c>
      <c r="AS17" s="19">
        <v>52</v>
      </c>
      <c r="AT17" s="19">
        <v>106</v>
      </c>
      <c r="AU17" s="19">
        <v>0</v>
      </c>
      <c r="AV17" s="19">
        <v>0</v>
      </c>
      <c r="AW17" s="19">
        <v>0</v>
      </c>
      <c r="AX17" s="19">
        <v>0</v>
      </c>
      <c r="AY17" s="19">
        <v>7</v>
      </c>
      <c r="AZ17" s="19">
        <v>0</v>
      </c>
      <c r="BA17" s="19">
        <v>4</v>
      </c>
      <c r="BB17" s="19">
        <v>7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4</v>
      </c>
      <c r="BL17" s="19">
        <v>0</v>
      </c>
      <c r="BM17" s="19">
        <v>8</v>
      </c>
      <c r="BN17" s="19">
        <v>5</v>
      </c>
      <c r="BO17" s="19">
        <v>0</v>
      </c>
      <c r="BP17" s="19">
        <v>0</v>
      </c>
      <c r="BQ17" s="19">
        <v>0</v>
      </c>
      <c r="BR17" s="19">
        <v>0</v>
      </c>
      <c r="BS17" s="19">
        <v>8</v>
      </c>
      <c r="BT17" s="19">
        <v>0</v>
      </c>
      <c r="BU17" s="19">
        <v>11</v>
      </c>
      <c r="BV17" s="19">
        <v>37</v>
      </c>
      <c r="BW17" s="19">
        <v>14</v>
      </c>
      <c r="BX17" s="19">
        <v>2</v>
      </c>
      <c r="BY17" s="19">
        <v>8</v>
      </c>
      <c r="BZ17" s="19">
        <v>14</v>
      </c>
      <c r="CA17" s="19">
        <v>67</v>
      </c>
      <c r="CB17" s="19">
        <v>1</v>
      </c>
      <c r="CC17" s="19">
        <v>84</v>
      </c>
      <c r="CD17" s="19">
        <v>213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205</v>
      </c>
      <c r="C18" s="19">
        <v>215</v>
      </c>
      <c r="D18" s="19">
        <v>1</v>
      </c>
      <c r="E18" s="19">
        <v>210</v>
      </c>
      <c r="F18" s="19">
        <v>659</v>
      </c>
      <c r="G18" s="19">
        <v>0</v>
      </c>
      <c r="H18" s="19">
        <v>0</v>
      </c>
      <c r="I18" s="19">
        <v>2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3</v>
      </c>
      <c r="T18" s="19">
        <v>0</v>
      </c>
      <c r="U18" s="19">
        <v>5</v>
      </c>
      <c r="V18" s="19">
        <v>13</v>
      </c>
      <c r="W18" s="19">
        <v>64</v>
      </c>
      <c r="X18" s="19">
        <v>0</v>
      </c>
      <c r="Y18" s="19">
        <v>66</v>
      </c>
      <c r="Z18" s="19">
        <v>205</v>
      </c>
      <c r="AA18" s="19">
        <v>0</v>
      </c>
      <c r="AB18" s="19">
        <v>0</v>
      </c>
      <c r="AC18" s="19">
        <v>0</v>
      </c>
      <c r="AD18" s="19">
        <v>0</v>
      </c>
      <c r="AE18" s="19">
        <v>1</v>
      </c>
      <c r="AF18" s="19">
        <v>0</v>
      </c>
      <c r="AG18" s="19">
        <v>0</v>
      </c>
      <c r="AH18" s="19">
        <v>8</v>
      </c>
      <c r="AI18" s="19">
        <v>0</v>
      </c>
      <c r="AJ18" s="19">
        <v>0</v>
      </c>
      <c r="AK18" s="19">
        <v>0</v>
      </c>
      <c r="AL18" s="19">
        <v>0</v>
      </c>
      <c r="AM18" s="19">
        <v>2</v>
      </c>
      <c r="AN18" s="19">
        <v>1</v>
      </c>
      <c r="AO18" s="19">
        <v>1</v>
      </c>
      <c r="AP18" s="19">
        <v>8</v>
      </c>
      <c r="AQ18" s="19">
        <v>45</v>
      </c>
      <c r="AR18" s="19">
        <v>0</v>
      </c>
      <c r="AS18" s="19">
        <v>38</v>
      </c>
      <c r="AT18" s="19">
        <v>104</v>
      </c>
      <c r="AU18" s="19">
        <v>2</v>
      </c>
      <c r="AV18" s="19">
        <v>0</v>
      </c>
      <c r="AW18" s="19">
        <v>2</v>
      </c>
      <c r="AX18" s="19">
        <v>2</v>
      </c>
      <c r="AY18" s="19">
        <v>2</v>
      </c>
      <c r="AZ18" s="19">
        <v>0</v>
      </c>
      <c r="BA18" s="19">
        <v>2</v>
      </c>
      <c r="BB18" s="19">
        <v>5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2</v>
      </c>
      <c r="BO18" s="19">
        <v>0</v>
      </c>
      <c r="BP18" s="19">
        <v>0</v>
      </c>
      <c r="BQ18" s="19">
        <v>0</v>
      </c>
      <c r="BR18" s="19">
        <v>0</v>
      </c>
      <c r="BS18" s="19">
        <v>10</v>
      </c>
      <c r="BT18" s="19">
        <v>0</v>
      </c>
      <c r="BU18" s="19">
        <v>4</v>
      </c>
      <c r="BV18" s="19">
        <v>39</v>
      </c>
      <c r="BW18" s="19">
        <v>9</v>
      </c>
      <c r="BX18" s="19">
        <v>0</v>
      </c>
      <c r="BY18" s="19">
        <v>7</v>
      </c>
      <c r="BZ18" s="19">
        <v>12</v>
      </c>
      <c r="CA18" s="19">
        <v>77</v>
      </c>
      <c r="CB18" s="19">
        <v>0</v>
      </c>
      <c r="CC18" s="19">
        <v>83</v>
      </c>
      <c r="CD18" s="19">
        <v>259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206</v>
      </c>
      <c r="C19" s="19">
        <v>18</v>
      </c>
      <c r="D19" s="19">
        <v>0</v>
      </c>
      <c r="E19" s="19">
        <v>15</v>
      </c>
      <c r="F19" s="19">
        <v>50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1</v>
      </c>
      <c r="W19" s="19">
        <v>8</v>
      </c>
      <c r="X19" s="19">
        <v>0</v>
      </c>
      <c r="Y19" s="19">
        <v>6</v>
      </c>
      <c r="Z19" s="19">
        <v>17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2</v>
      </c>
      <c r="AP19" s="19">
        <v>1</v>
      </c>
      <c r="AQ19" s="19">
        <v>0</v>
      </c>
      <c r="AR19" s="19">
        <v>0</v>
      </c>
      <c r="AS19" s="19">
        <v>0</v>
      </c>
      <c r="AT19" s="19">
        <v>14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1</v>
      </c>
      <c r="BT19" s="19">
        <v>0</v>
      </c>
      <c r="BU19" s="19">
        <v>0</v>
      </c>
      <c r="BV19" s="19">
        <v>1</v>
      </c>
      <c r="BW19" s="19">
        <v>1</v>
      </c>
      <c r="BX19" s="19">
        <v>0</v>
      </c>
      <c r="BY19" s="19">
        <v>0</v>
      </c>
      <c r="BZ19" s="19">
        <v>1</v>
      </c>
      <c r="CA19" s="19">
        <v>8</v>
      </c>
      <c r="CB19" s="19">
        <v>0</v>
      </c>
      <c r="CC19" s="19">
        <v>7</v>
      </c>
      <c r="CD19" s="19">
        <v>15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</row>
    <row r="20" spans="2:90" ht="20.100000000000001" customHeight="1" thickBot="1" x14ac:dyDescent="0.25">
      <c r="B20" s="4" t="s">
        <v>207</v>
      </c>
      <c r="C20" s="19">
        <v>14</v>
      </c>
      <c r="D20" s="19">
        <v>0</v>
      </c>
      <c r="E20" s="19">
        <v>22</v>
      </c>
      <c r="F20" s="19">
        <v>18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0</v>
      </c>
      <c r="U20" s="19">
        <v>2</v>
      </c>
      <c r="V20" s="19">
        <v>0</v>
      </c>
      <c r="W20" s="19">
        <v>4</v>
      </c>
      <c r="X20" s="19">
        <v>0</v>
      </c>
      <c r="Y20" s="19">
        <v>5</v>
      </c>
      <c r="Z20" s="19">
        <v>4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5</v>
      </c>
      <c r="AR20" s="19">
        <v>0</v>
      </c>
      <c r="AS20" s="19">
        <v>7</v>
      </c>
      <c r="AT20" s="19">
        <v>7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2</v>
      </c>
      <c r="BW20" s="19">
        <v>0</v>
      </c>
      <c r="BX20" s="19">
        <v>0</v>
      </c>
      <c r="BY20" s="19">
        <v>1</v>
      </c>
      <c r="BZ20" s="19">
        <v>0</v>
      </c>
      <c r="CA20" s="19">
        <v>4</v>
      </c>
      <c r="CB20" s="19">
        <v>0</v>
      </c>
      <c r="CC20" s="19">
        <v>7</v>
      </c>
      <c r="CD20" s="19">
        <v>5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208</v>
      </c>
      <c r="C21" s="19">
        <v>90</v>
      </c>
      <c r="D21" s="19">
        <v>2</v>
      </c>
      <c r="E21" s="19">
        <v>106</v>
      </c>
      <c r="F21" s="19">
        <v>136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6</v>
      </c>
      <c r="T21" s="19">
        <v>1</v>
      </c>
      <c r="U21" s="19">
        <v>6</v>
      </c>
      <c r="V21" s="19">
        <v>1</v>
      </c>
      <c r="W21" s="19">
        <v>32</v>
      </c>
      <c r="X21" s="19">
        <v>0</v>
      </c>
      <c r="Y21" s="19">
        <v>47</v>
      </c>
      <c r="Z21" s="19">
        <v>33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2</v>
      </c>
      <c r="AN21" s="19">
        <v>0</v>
      </c>
      <c r="AO21" s="19">
        <v>1</v>
      </c>
      <c r="AP21" s="19">
        <v>1</v>
      </c>
      <c r="AQ21" s="19">
        <v>12</v>
      </c>
      <c r="AR21" s="19">
        <v>0</v>
      </c>
      <c r="AS21" s="19">
        <v>10</v>
      </c>
      <c r="AT21" s="19">
        <v>32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2</v>
      </c>
      <c r="BT21" s="19">
        <v>0</v>
      </c>
      <c r="BU21" s="19">
        <v>1</v>
      </c>
      <c r="BV21" s="19">
        <v>4</v>
      </c>
      <c r="BW21" s="19">
        <v>4</v>
      </c>
      <c r="BX21" s="19">
        <v>1</v>
      </c>
      <c r="BY21" s="19">
        <v>3</v>
      </c>
      <c r="BZ21" s="19">
        <v>5</v>
      </c>
      <c r="CA21" s="19">
        <v>32</v>
      </c>
      <c r="CB21" s="19">
        <v>0</v>
      </c>
      <c r="CC21" s="19">
        <v>38</v>
      </c>
      <c r="CD21" s="19">
        <v>60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209</v>
      </c>
      <c r="C22" s="19">
        <v>109</v>
      </c>
      <c r="D22" s="19">
        <v>2</v>
      </c>
      <c r="E22" s="19">
        <v>89</v>
      </c>
      <c r="F22" s="19">
        <v>225</v>
      </c>
      <c r="G22" s="19">
        <v>1</v>
      </c>
      <c r="H22" s="19">
        <v>0</v>
      </c>
      <c r="I22" s="19">
        <v>0</v>
      </c>
      <c r="J22" s="19">
        <v>1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2</v>
      </c>
      <c r="T22" s="19">
        <v>1</v>
      </c>
      <c r="U22" s="19">
        <v>6</v>
      </c>
      <c r="V22" s="19">
        <v>5</v>
      </c>
      <c r="W22" s="19">
        <v>34</v>
      </c>
      <c r="X22" s="19">
        <v>0</v>
      </c>
      <c r="Y22" s="19">
        <v>24</v>
      </c>
      <c r="Z22" s="19">
        <v>73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1</v>
      </c>
      <c r="AI22" s="19">
        <v>0</v>
      </c>
      <c r="AJ22" s="19">
        <v>0</v>
      </c>
      <c r="AK22" s="19">
        <v>0</v>
      </c>
      <c r="AL22" s="19">
        <v>0</v>
      </c>
      <c r="AM22" s="19">
        <v>4</v>
      </c>
      <c r="AN22" s="19">
        <v>0</v>
      </c>
      <c r="AO22" s="19">
        <v>1</v>
      </c>
      <c r="AP22" s="19">
        <v>7</v>
      </c>
      <c r="AQ22" s="19">
        <v>22</v>
      </c>
      <c r="AR22" s="19">
        <v>0</v>
      </c>
      <c r="AS22" s="19">
        <v>15</v>
      </c>
      <c r="AT22" s="19">
        <v>46</v>
      </c>
      <c r="AU22" s="19">
        <v>0</v>
      </c>
      <c r="AV22" s="19">
        <v>0</v>
      </c>
      <c r="AW22" s="19">
        <v>0</v>
      </c>
      <c r="AX22" s="19">
        <v>1</v>
      </c>
      <c r="AY22" s="19">
        <v>2</v>
      </c>
      <c r="AZ22" s="19">
        <v>0</v>
      </c>
      <c r="BA22" s="19">
        <v>1</v>
      </c>
      <c r="BB22" s="19">
        <v>1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9</v>
      </c>
      <c r="BT22" s="19">
        <v>0</v>
      </c>
      <c r="BU22" s="19">
        <v>4</v>
      </c>
      <c r="BV22" s="19">
        <v>17</v>
      </c>
      <c r="BW22" s="19">
        <v>7</v>
      </c>
      <c r="BX22" s="19">
        <v>1</v>
      </c>
      <c r="BY22" s="19">
        <v>4</v>
      </c>
      <c r="BZ22" s="19">
        <v>4</v>
      </c>
      <c r="CA22" s="19">
        <v>28</v>
      </c>
      <c r="CB22" s="19">
        <v>0</v>
      </c>
      <c r="CC22" s="19">
        <v>34</v>
      </c>
      <c r="CD22" s="19">
        <v>69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210</v>
      </c>
      <c r="C23" s="19">
        <v>183</v>
      </c>
      <c r="D23" s="19">
        <v>3</v>
      </c>
      <c r="E23" s="19">
        <v>205</v>
      </c>
      <c r="F23" s="19">
        <v>555</v>
      </c>
      <c r="G23" s="19">
        <v>2</v>
      </c>
      <c r="H23" s="19">
        <v>0</v>
      </c>
      <c r="I23" s="19">
        <v>0</v>
      </c>
      <c r="J23" s="19">
        <v>5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  <c r="R23" s="19">
        <v>0</v>
      </c>
      <c r="S23" s="19">
        <v>16</v>
      </c>
      <c r="T23" s="19">
        <v>2</v>
      </c>
      <c r="U23" s="19">
        <v>17</v>
      </c>
      <c r="V23" s="19">
        <v>11</v>
      </c>
      <c r="W23" s="19">
        <v>53</v>
      </c>
      <c r="X23" s="19">
        <v>0</v>
      </c>
      <c r="Y23" s="19">
        <v>88</v>
      </c>
      <c r="Z23" s="19">
        <v>165</v>
      </c>
      <c r="AA23" s="19">
        <v>0</v>
      </c>
      <c r="AB23" s="19">
        <v>0</v>
      </c>
      <c r="AC23" s="19">
        <v>1</v>
      </c>
      <c r="AD23" s="19">
        <v>1</v>
      </c>
      <c r="AE23" s="19">
        <v>2</v>
      </c>
      <c r="AF23" s="19">
        <v>0</v>
      </c>
      <c r="AG23" s="19">
        <v>1</v>
      </c>
      <c r="AH23" s="19">
        <v>3</v>
      </c>
      <c r="AI23" s="19">
        <v>0</v>
      </c>
      <c r="AJ23" s="19">
        <v>0</v>
      </c>
      <c r="AK23" s="19">
        <v>0</v>
      </c>
      <c r="AL23" s="19">
        <v>0</v>
      </c>
      <c r="AM23" s="19">
        <v>3</v>
      </c>
      <c r="AN23" s="19">
        <v>0</v>
      </c>
      <c r="AO23" s="19">
        <v>3</v>
      </c>
      <c r="AP23" s="19">
        <v>5</v>
      </c>
      <c r="AQ23" s="19">
        <v>15</v>
      </c>
      <c r="AR23" s="19">
        <v>0</v>
      </c>
      <c r="AS23" s="19">
        <v>40</v>
      </c>
      <c r="AT23" s="19">
        <v>64</v>
      </c>
      <c r="AU23" s="19">
        <v>0</v>
      </c>
      <c r="AV23" s="19">
        <v>0</v>
      </c>
      <c r="AW23" s="19">
        <v>0</v>
      </c>
      <c r="AX23" s="19">
        <v>1</v>
      </c>
      <c r="AY23" s="19">
        <v>0</v>
      </c>
      <c r="AZ23" s="19">
        <v>0</v>
      </c>
      <c r="BA23" s="19">
        <v>0</v>
      </c>
      <c r="BB23" s="19">
        <v>2</v>
      </c>
      <c r="BC23" s="19">
        <v>1</v>
      </c>
      <c r="BD23" s="19">
        <v>0</v>
      </c>
      <c r="BE23" s="19">
        <v>1</v>
      </c>
      <c r="BF23" s="19">
        <v>1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2</v>
      </c>
      <c r="BO23" s="19">
        <v>0</v>
      </c>
      <c r="BP23" s="19">
        <v>0</v>
      </c>
      <c r="BQ23" s="19">
        <v>0</v>
      </c>
      <c r="BR23" s="19">
        <v>0</v>
      </c>
      <c r="BS23" s="19">
        <v>2</v>
      </c>
      <c r="BT23" s="19">
        <v>0</v>
      </c>
      <c r="BU23" s="19">
        <v>0</v>
      </c>
      <c r="BV23" s="19">
        <v>8</v>
      </c>
      <c r="BW23" s="19">
        <v>15</v>
      </c>
      <c r="BX23" s="19">
        <v>0</v>
      </c>
      <c r="BY23" s="19">
        <v>17</v>
      </c>
      <c r="BZ23" s="19">
        <v>11</v>
      </c>
      <c r="CA23" s="19">
        <v>74</v>
      </c>
      <c r="CB23" s="19">
        <v>1</v>
      </c>
      <c r="CC23" s="19">
        <v>36</v>
      </c>
      <c r="CD23" s="19">
        <v>276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211</v>
      </c>
      <c r="C24" s="19">
        <v>176</v>
      </c>
      <c r="D24" s="19">
        <v>8</v>
      </c>
      <c r="E24" s="19">
        <v>174</v>
      </c>
      <c r="F24" s="19">
        <v>547</v>
      </c>
      <c r="G24" s="19">
        <v>1</v>
      </c>
      <c r="H24" s="19">
        <v>0</v>
      </c>
      <c r="I24" s="19">
        <v>2</v>
      </c>
      <c r="J24" s="19">
        <v>12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5</v>
      </c>
      <c r="T24" s="19">
        <v>2</v>
      </c>
      <c r="U24" s="19">
        <v>7</v>
      </c>
      <c r="V24" s="19">
        <v>7</v>
      </c>
      <c r="W24" s="19">
        <v>55</v>
      </c>
      <c r="X24" s="19">
        <v>0</v>
      </c>
      <c r="Y24" s="19">
        <v>50</v>
      </c>
      <c r="Z24" s="19">
        <v>159</v>
      </c>
      <c r="AA24" s="19">
        <v>0</v>
      </c>
      <c r="AB24" s="19">
        <v>1</v>
      </c>
      <c r="AC24" s="19">
        <v>1</v>
      </c>
      <c r="AD24" s="19">
        <v>1</v>
      </c>
      <c r="AE24" s="19">
        <v>2</v>
      </c>
      <c r="AF24" s="19">
        <v>0</v>
      </c>
      <c r="AG24" s="19">
        <v>4</v>
      </c>
      <c r="AH24" s="19">
        <v>1</v>
      </c>
      <c r="AI24" s="19">
        <v>0</v>
      </c>
      <c r="AJ24" s="19">
        <v>0</v>
      </c>
      <c r="AK24" s="19">
        <v>0</v>
      </c>
      <c r="AL24" s="19">
        <v>0</v>
      </c>
      <c r="AM24" s="19">
        <v>2</v>
      </c>
      <c r="AN24" s="19">
        <v>0</v>
      </c>
      <c r="AO24" s="19">
        <v>3</v>
      </c>
      <c r="AP24" s="19">
        <v>9</v>
      </c>
      <c r="AQ24" s="19">
        <v>38</v>
      </c>
      <c r="AR24" s="19">
        <v>1</v>
      </c>
      <c r="AS24" s="19">
        <v>37</v>
      </c>
      <c r="AT24" s="19">
        <v>128</v>
      </c>
      <c r="AU24" s="19">
        <v>0</v>
      </c>
      <c r="AV24" s="19">
        <v>0</v>
      </c>
      <c r="AW24" s="19">
        <v>0</v>
      </c>
      <c r="AX24" s="19">
        <v>2</v>
      </c>
      <c r="AY24" s="19">
        <v>0</v>
      </c>
      <c r="AZ24" s="19">
        <v>0</v>
      </c>
      <c r="BA24" s="19">
        <v>2</v>
      </c>
      <c r="BB24" s="19">
        <v>8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1</v>
      </c>
      <c r="BL24" s="19">
        <v>0</v>
      </c>
      <c r="BM24" s="19">
        <v>0</v>
      </c>
      <c r="BN24" s="19">
        <v>2</v>
      </c>
      <c r="BO24" s="19">
        <v>0</v>
      </c>
      <c r="BP24" s="19">
        <v>0</v>
      </c>
      <c r="BQ24" s="19">
        <v>0</v>
      </c>
      <c r="BR24" s="19">
        <v>0</v>
      </c>
      <c r="BS24" s="19">
        <v>1</v>
      </c>
      <c r="BT24" s="19">
        <v>0</v>
      </c>
      <c r="BU24" s="19">
        <v>1</v>
      </c>
      <c r="BV24" s="19">
        <v>14</v>
      </c>
      <c r="BW24" s="19">
        <v>8</v>
      </c>
      <c r="BX24" s="19">
        <v>4</v>
      </c>
      <c r="BY24" s="19">
        <v>10</v>
      </c>
      <c r="BZ24" s="19">
        <v>11</v>
      </c>
      <c r="CA24" s="19">
        <v>63</v>
      </c>
      <c r="CB24" s="19">
        <v>0</v>
      </c>
      <c r="CC24" s="19">
        <v>57</v>
      </c>
      <c r="CD24" s="19">
        <v>193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212</v>
      </c>
      <c r="C25" s="19">
        <v>125</v>
      </c>
      <c r="D25" s="19">
        <v>8</v>
      </c>
      <c r="E25" s="19">
        <v>97</v>
      </c>
      <c r="F25" s="19">
        <v>462</v>
      </c>
      <c r="G25" s="19">
        <v>2</v>
      </c>
      <c r="H25" s="19">
        <v>0</v>
      </c>
      <c r="I25" s="19">
        <v>0</v>
      </c>
      <c r="J25" s="19">
        <v>7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2</v>
      </c>
      <c r="T25" s="19">
        <v>3</v>
      </c>
      <c r="U25" s="19">
        <v>5</v>
      </c>
      <c r="V25" s="19">
        <v>2</v>
      </c>
      <c r="W25" s="19">
        <v>49</v>
      </c>
      <c r="X25" s="19">
        <v>0</v>
      </c>
      <c r="Y25" s="19">
        <v>30</v>
      </c>
      <c r="Z25" s="19">
        <v>135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1</v>
      </c>
      <c r="AN25" s="19">
        <v>1</v>
      </c>
      <c r="AO25" s="19">
        <v>2</v>
      </c>
      <c r="AP25" s="19">
        <v>7</v>
      </c>
      <c r="AQ25" s="19">
        <v>24</v>
      </c>
      <c r="AR25" s="19">
        <v>0</v>
      </c>
      <c r="AS25" s="19">
        <v>5</v>
      </c>
      <c r="AT25" s="19">
        <v>93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1</v>
      </c>
      <c r="BC25" s="19">
        <v>0</v>
      </c>
      <c r="BD25" s="19">
        <v>0</v>
      </c>
      <c r="BE25" s="19">
        <v>0</v>
      </c>
      <c r="BF25" s="19">
        <v>1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4</v>
      </c>
      <c r="BT25" s="19">
        <v>0</v>
      </c>
      <c r="BU25" s="19">
        <v>1</v>
      </c>
      <c r="BV25" s="19">
        <v>10</v>
      </c>
      <c r="BW25" s="19">
        <v>2</v>
      </c>
      <c r="BX25" s="19">
        <v>4</v>
      </c>
      <c r="BY25" s="19">
        <v>4</v>
      </c>
      <c r="BZ25" s="19">
        <v>18</v>
      </c>
      <c r="CA25" s="19">
        <v>41</v>
      </c>
      <c r="CB25" s="19">
        <v>0</v>
      </c>
      <c r="CC25" s="19">
        <v>50</v>
      </c>
      <c r="CD25" s="19">
        <v>188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213</v>
      </c>
      <c r="C26" s="27">
        <v>36</v>
      </c>
      <c r="D26" s="27">
        <v>7</v>
      </c>
      <c r="E26" s="27">
        <v>68</v>
      </c>
      <c r="F26" s="27">
        <v>101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4</v>
      </c>
      <c r="T26" s="27">
        <v>1</v>
      </c>
      <c r="U26" s="27">
        <v>4</v>
      </c>
      <c r="V26" s="27">
        <v>2</v>
      </c>
      <c r="W26" s="27">
        <v>21</v>
      </c>
      <c r="X26" s="27">
        <v>0</v>
      </c>
      <c r="Y26" s="27">
        <v>18</v>
      </c>
      <c r="Z26" s="27">
        <v>44</v>
      </c>
      <c r="AA26" s="27">
        <v>0</v>
      </c>
      <c r="AB26" s="27">
        <v>0</v>
      </c>
      <c r="AC26" s="27">
        <v>1</v>
      </c>
      <c r="AD26" s="27">
        <v>0</v>
      </c>
      <c r="AE26" s="27">
        <v>0</v>
      </c>
      <c r="AF26" s="27">
        <v>0</v>
      </c>
      <c r="AG26" s="27">
        <v>0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1</v>
      </c>
      <c r="AN26" s="27">
        <v>0</v>
      </c>
      <c r="AO26" s="27">
        <v>2</v>
      </c>
      <c r="AP26" s="27">
        <v>1</v>
      </c>
      <c r="AQ26" s="27">
        <v>1</v>
      </c>
      <c r="AR26" s="27">
        <v>0</v>
      </c>
      <c r="AS26" s="27">
        <v>13</v>
      </c>
      <c r="AT26" s="27">
        <v>10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1</v>
      </c>
      <c r="BL26" s="27">
        <v>0</v>
      </c>
      <c r="BM26" s="27">
        <v>0</v>
      </c>
      <c r="BN26" s="27">
        <v>2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2</v>
      </c>
      <c r="BV26" s="27">
        <v>13</v>
      </c>
      <c r="BW26" s="27">
        <v>1</v>
      </c>
      <c r="BX26" s="27">
        <v>6</v>
      </c>
      <c r="BY26" s="27">
        <v>5</v>
      </c>
      <c r="BZ26" s="27">
        <v>3</v>
      </c>
      <c r="CA26" s="27">
        <v>7</v>
      </c>
      <c r="CB26" s="27">
        <v>0</v>
      </c>
      <c r="CC26" s="27">
        <v>23</v>
      </c>
      <c r="CD26" s="27">
        <v>25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</row>
    <row r="27" spans="2:90" ht="20.100000000000001" customHeight="1" thickBot="1" x14ac:dyDescent="0.25">
      <c r="B27" s="6" t="s">
        <v>214</v>
      </c>
      <c r="C27" s="29">
        <v>3</v>
      </c>
      <c r="D27" s="29">
        <v>0</v>
      </c>
      <c r="E27" s="29">
        <v>10</v>
      </c>
      <c r="F27" s="29">
        <v>61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1</v>
      </c>
      <c r="X27" s="29">
        <v>0</v>
      </c>
      <c r="Y27" s="29">
        <v>4</v>
      </c>
      <c r="Z27" s="29">
        <v>18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1</v>
      </c>
      <c r="AT27" s="29">
        <v>18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9</v>
      </c>
      <c r="BW27" s="29">
        <v>2</v>
      </c>
      <c r="BX27" s="29">
        <v>0</v>
      </c>
      <c r="BY27" s="29">
        <v>2</v>
      </c>
      <c r="BZ27" s="29">
        <v>0</v>
      </c>
      <c r="CA27" s="29">
        <v>0</v>
      </c>
      <c r="CB27" s="29">
        <v>0</v>
      </c>
      <c r="CC27" s="29">
        <v>3</v>
      </c>
      <c r="CD27" s="29">
        <v>16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</row>
    <row r="28" spans="2:90" ht="20.100000000000001" customHeight="1" thickBot="1" x14ac:dyDescent="0.25">
      <c r="B28" s="4" t="s">
        <v>215</v>
      </c>
      <c r="C28" s="29">
        <v>22</v>
      </c>
      <c r="D28" s="29">
        <v>0</v>
      </c>
      <c r="E28" s="29">
        <v>25</v>
      </c>
      <c r="F28" s="29">
        <v>104</v>
      </c>
      <c r="G28" s="29">
        <v>0</v>
      </c>
      <c r="H28" s="29">
        <v>0</v>
      </c>
      <c r="I28" s="29">
        <v>0</v>
      </c>
      <c r="J28" s="29">
        <v>1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2</v>
      </c>
      <c r="T28" s="29">
        <v>0</v>
      </c>
      <c r="U28" s="29">
        <v>0</v>
      </c>
      <c r="V28" s="29">
        <v>4</v>
      </c>
      <c r="W28" s="29">
        <v>7</v>
      </c>
      <c r="X28" s="29">
        <v>0</v>
      </c>
      <c r="Y28" s="29">
        <v>7</v>
      </c>
      <c r="Z28" s="29">
        <v>33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1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1</v>
      </c>
      <c r="AP28" s="29">
        <v>0</v>
      </c>
      <c r="AQ28" s="29">
        <v>2</v>
      </c>
      <c r="AR28" s="29">
        <v>0</v>
      </c>
      <c r="AS28" s="29">
        <v>4</v>
      </c>
      <c r="AT28" s="29">
        <v>17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1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1</v>
      </c>
      <c r="BT28" s="29">
        <v>0</v>
      </c>
      <c r="BU28" s="29">
        <v>1</v>
      </c>
      <c r="BV28" s="29">
        <v>1</v>
      </c>
      <c r="BW28" s="29">
        <v>2</v>
      </c>
      <c r="BX28" s="29">
        <v>0</v>
      </c>
      <c r="BY28" s="29">
        <v>1</v>
      </c>
      <c r="BZ28" s="29">
        <v>2</v>
      </c>
      <c r="CA28" s="29">
        <v>8</v>
      </c>
      <c r="CB28" s="29">
        <v>0</v>
      </c>
      <c r="CC28" s="29">
        <v>11</v>
      </c>
      <c r="CD28" s="29">
        <v>44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</row>
    <row r="29" spans="2:90" ht="20.100000000000001" customHeight="1" thickBot="1" x14ac:dyDescent="0.25">
      <c r="B29" s="4" t="s">
        <v>216</v>
      </c>
      <c r="C29" s="28">
        <v>46</v>
      </c>
      <c r="D29" s="28">
        <v>1</v>
      </c>
      <c r="E29" s="28">
        <v>33</v>
      </c>
      <c r="F29" s="28">
        <v>126</v>
      </c>
      <c r="G29" s="28">
        <v>0</v>
      </c>
      <c r="H29" s="28">
        <v>0</v>
      </c>
      <c r="I29" s="28">
        <v>2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2</v>
      </c>
      <c r="T29" s="28">
        <v>1</v>
      </c>
      <c r="U29" s="28">
        <v>4</v>
      </c>
      <c r="V29" s="28">
        <v>0</v>
      </c>
      <c r="W29" s="28">
        <v>16</v>
      </c>
      <c r="X29" s="28">
        <v>0</v>
      </c>
      <c r="Y29" s="28">
        <v>6</v>
      </c>
      <c r="Z29" s="28">
        <v>40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6</v>
      </c>
      <c r="AR29" s="28">
        <v>0</v>
      </c>
      <c r="AS29" s="28">
        <v>3</v>
      </c>
      <c r="AT29" s="28">
        <v>21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3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2</v>
      </c>
      <c r="BT29" s="28">
        <v>0</v>
      </c>
      <c r="BU29" s="28">
        <v>3</v>
      </c>
      <c r="BV29" s="28">
        <v>5</v>
      </c>
      <c r="BW29" s="28">
        <v>0</v>
      </c>
      <c r="BX29" s="28">
        <v>0</v>
      </c>
      <c r="BY29" s="28">
        <v>0</v>
      </c>
      <c r="BZ29" s="28">
        <v>1</v>
      </c>
      <c r="CA29" s="28">
        <v>20</v>
      </c>
      <c r="CB29" s="28">
        <v>0</v>
      </c>
      <c r="CC29" s="28">
        <v>12</v>
      </c>
      <c r="CD29" s="28">
        <v>59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</row>
    <row r="30" spans="2:90" ht="20.100000000000001" customHeight="1" thickBot="1" x14ac:dyDescent="0.25">
      <c r="B30" s="4" t="s">
        <v>217</v>
      </c>
      <c r="C30" s="19">
        <v>9</v>
      </c>
      <c r="D30" s="19">
        <v>0</v>
      </c>
      <c r="E30" s="19">
        <v>9</v>
      </c>
      <c r="F30" s="19">
        <v>87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7</v>
      </c>
      <c r="X30" s="19">
        <v>0</v>
      </c>
      <c r="Y30" s="19">
        <v>3</v>
      </c>
      <c r="Z30" s="19">
        <v>34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2</v>
      </c>
      <c r="AR30" s="19">
        <v>0</v>
      </c>
      <c r="AS30" s="19">
        <v>2</v>
      </c>
      <c r="AT30" s="19">
        <v>17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1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1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3</v>
      </c>
      <c r="BZ30" s="19">
        <v>2</v>
      </c>
      <c r="CA30" s="19">
        <v>0</v>
      </c>
      <c r="CB30" s="19">
        <v>0</v>
      </c>
      <c r="CC30" s="19">
        <v>0</v>
      </c>
      <c r="CD30" s="19">
        <v>33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</row>
    <row r="31" spans="2:90" ht="20.100000000000001" customHeight="1" thickBot="1" x14ac:dyDescent="0.25">
      <c r="B31" s="4" t="s">
        <v>218</v>
      </c>
      <c r="C31" s="19">
        <v>13</v>
      </c>
      <c r="D31" s="19">
        <v>0</v>
      </c>
      <c r="E31" s="19">
        <v>12</v>
      </c>
      <c r="F31" s="19">
        <v>24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0</v>
      </c>
      <c r="U31" s="19">
        <v>2</v>
      </c>
      <c r="V31" s="19">
        <v>1</v>
      </c>
      <c r="W31" s="19">
        <v>10</v>
      </c>
      <c r="X31" s="19">
        <v>0</v>
      </c>
      <c r="Y31" s="19">
        <v>5</v>
      </c>
      <c r="Z31" s="19">
        <v>12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2</v>
      </c>
      <c r="AR31" s="19">
        <v>0</v>
      </c>
      <c r="AS31" s="19">
        <v>2</v>
      </c>
      <c r="AT31" s="19">
        <v>4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1</v>
      </c>
      <c r="BW31" s="19">
        <v>0</v>
      </c>
      <c r="BX31" s="19">
        <v>0</v>
      </c>
      <c r="BY31" s="19">
        <v>0</v>
      </c>
      <c r="BZ31" s="19">
        <v>2</v>
      </c>
      <c r="CA31" s="19">
        <v>0</v>
      </c>
      <c r="CB31" s="19">
        <v>0</v>
      </c>
      <c r="CC31" s="19">
        <v>3</v>
      </c>
      <c r="CD31" s="19">
        <v>4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</row>
    <row r="32" spans="2:90" ht="20.100000000000001" customHeight="1" thickBot="1" x14ac:dyDescent="0.25">
      <c r="B32" s="4" t="s">
        <v>219</v>
      </c>
      <c r="C32" s="19">
        <v>6</v>
      </c>
      <c r="D32" s="19">
        <v>2</v>
      </c>
      <c r="E32" s="19">
        <v>10</v>
      </c>
      <c r="F32" s="19">
        <v>24</v>
      </c>
      <c r="G32" s="19">
        <v>0</v>
      </c>
      <c r="H32" s="19">
        <v>0</v>
      </c>
      <c r="I32" s="19">
        <v>1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  <c r="U32" s="19">
        <v>1</v>
      </c>
      <c r="V32" s="19">
        <v>0</v>
      </c>
      <c r="W32" s="19">
        <v>1</v>
      </c>
      <c r="X32" s="19">
        <v>0</v>
      </c>
      <c r="Y32" s="19">
        <v>4</v>
      </c>
      <c r="Z32" s="19">
        <v>6</v>
      </c>
      <c r="AA32" s="19">
        <v>0</v>
      </c>
      <c r="AB32" s="19">
        <v>0</v>
      </c>
      <c r="AC32" s="19">
        <v>0</v>
      </c>
      <c r="AD32" s="19">
        <v>0</v>
      </c>
      <c r="AE32" s="19">
        <v>1</v>
      </c>
      <c r="AF32" s="19">
        <v>0</v>
      </c>
      <c r="AG32" s="19">
        <v>1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1</v>
      </c>
      <c r="AR32" s="19">
        <v>0</v>
      </c>
      <c r="AS32" s="19">
        <v>0</v>
      </c>
      <c r="AT32" s="19">
        <v>6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1</v>
      </c>
      <c r="BZ32" s="19">
        <v>0</v>
      </c>
      <c r="CA32" s="19">
        <v>3</v>
      </c>
      <c r="CB32" s="19">
        <v>1</v>
      </c>
      <c r="CC32" s="19">
        <v>2</v>
      </c>
      <c r="CD32" s="19">
        <v>12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</row>
    <row r="33" spans="2:90" ht="20.100000000000001" customHeight="1" thickBot="1" x14ac:dyDescent="0.25">
      <c r="B33" s="4" t="s">
        <v>220</v>
      </c>
      <c r="C33" s="19">
        <v>7</v>
      </c>
      <c r="D33" s="19">
        <v>0</v>
      </c>
      <c r="E33" s="19">
        <v>3</v>
      </c>
      <c r="F33" s="19">
        <v>26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2</v>
      </c>
      <c r="X33" s="19">
        <v>0</v>
      </c>
      <c r="Y33" s="19">
        <v>2</v>
      </c>
      <c r="Z33" s="19">
        <v>7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1</v>
      </c>
      <c r="AN33" s="19">
        <v>0</v>
      </c>
      <c r="AO33" s="19">
        <v>1</v>
      </c>
      <c r="AP33" s="19">
        <v>0</v>
      </c>
      <c r="AQ33" s="19">
        <v>1</v>
      </c>
      <c r="AR33" s="19">
        <v>0</v>
      </c>
      <c r="AS33" s="19">
        <v>0</v>
      </c>
      <c r="AT33" s="19">
        <v>7</v>
      </c>
      <c r="AU33" s="19">
        <v>0</v>
      </c>
      <c r="AV33" s="19">
        <v>0</v>
      </c>
      <c r="AW33" s="19">
        <v>0</v>
      </c>
      <c r="AX33" s="19">
        <v>1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3</v>
      </c>
      <c r="CB33" s="19">
        <v>0</v>
      </c>
      <c r="CC33" s="19">
        <v>0</v>
      </c>
      <c r="CD33" s="19">
        <v>11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</row>
    <row r="34" spans="2:90" ht="20.100000000000001" customHeight="1" thickBot="1" x14ac:dyDescent="0.25">
      <c r="B34" s="4" t="s">
        <v>221</v>
      </c>
      <c r="C34" s="19">
        <v>30</v>
      </c>
      <c r="D34" s="19">
        <v>1</v>
      </c>
      <c r="E34" s="19">
        <v>34</v>
      </c>
      <c r="F34" s="19">
        <v>101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</v>
      </c>
      <c r="T34" s="19">
        <v>0</v>
      </c>
      <c r="U34" s="19">
        <v>1</v>
      </c>
      <c r="V34" s="19">
        <v>12</v>
      </c>
      <c r="W34" s="19">
        <v>9</v>
      </c>
      <c r="X34" s="19">
        <v>0</v>
      </c>
      <c r="Y34" s="19">
        <v>12</v>
      </c>
      <c r="Z34" s="19">
        <v>13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3</v>
      </c>
      <c r="AI34" s="19">
        <v>0</v>
      </c>
      <c r="AJ34" s="19">
        <v>0</v>
      </c>
      <c r="AK34" s="19">
        <v>0</v>
      </c>
      <c r="AL34" s="19">
        <v>0</v>
      </c>
      <c r="AM34" s="19">
        <v>1</v>
      </c>
      <c r="AN34" s="19">
        <v>1</v>
      </c>
      <c r="AO34" s="19">
        <v>2</v>
      </c>
      <c r="AP34" s="19">
        <v>0</v>
      </c>
      <c r="AQ34" s="19">
        <v>4</v>
      </c>
      <c r="AR34" s="19">
        <v>0</v>
      </c>
      <c r="AS34" s="19">
        <v>6</v>
      </c>
      <c r="AT34" s="19">
        <v>32</v>
      </c>
      <c r="AU34" s="19">
        <v>0</v>
      </c>
      <c r="AV34" s="19">
        <v>0</v>
      </c>
      <c r="AW34" s="19">
        <v>0</v>
      </c>
      <c r="AX34" s="19">
        <v>1</v>
      </c>
      <c r="AY34" s="19">
        <v>0</v>
      </c>
      <c r="AZ34" s="19">
        <v>0</v>
      </c>
      <c r="BA34" s="19">
        <v>2</v>
      </c>
      <c r="BB34" s="19">
        <v>1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2</v>
      </c>
      <c r="BT34" s="19">
        <v>0</v>
      </c>
      <c r="BU34" s="19">
        <v>0</v>
      </c>
      <c r="BV34" s="19">
        <v>9</v>
      </c>
      <c r="BW34" s="19">
        <v>1</v>
      </c>
      <c r="BX34" s="19">
        <v>0</v>
      </c>
      <c r="BY34" s="19">
        <v>0</v>
      </c>
      <c r="BZ34" s="19">
        <v>1</v>
      </c>
      <c r="CA34" s="19">
        <v>11</v>
      </c>
      <c r="CB34" s="19">
        <v>0</v>
      </c>
      <c r="CC34" s="19">
        <v>11</v>
      </c>
      <c r="CD34" s="19">
        <v>29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</row>
    <row r="35" spans="2:90" ht="20.100000000000001" customHeight="1" thickBot="1" x14ac:dyDescent="0.25">
      <c r="B35" s="4" t="s">
        <v>222</v>
      </c>
      <c r="C35" s="19">
        <v>3</v>
      </c>
      <c r="D35" s="19">
        <v>0</v>
      </c>
      <c r="E35" s="19">
        <v>5</v>
      </c>
      <c r="F35" s="19">
        <v>19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1</v>
      </c>
      <c r="Z35" s="19">
        <v>7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1</v>
      </c>
      <c r="AR35" s="19">
        <v>0</v>
      </c>
      <c r="AS35" s="19">
        <v>2</v>
      </c>
      <c r="AT35" s="19">
        <v>4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1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2</v>
      </c>
      <c r="BW35" s="19">
        <v>1</v>
      </c>
      <c r="BX35" s="19">
        <v>0</v>
      </c>
      <c r="BY35" s="19">
        <v>1</v>
      </c>
      <c r="BZ35" s="19">
        <v>0</v>
      </c>
      <c r="CA35" s="19">
        <v>1</v>
      </c>
      <c r="CB35" s="19">
        <v>0</v>
      </c>
      <c r="CC35" s="19">
        <v>1</v>
      </c>
      <c r="CD35" s="19">
        <v>5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</row>
    <row r="36" spans="2:90" ht="20.100000000000001" customHeight="1" thickBot="1" x14ac:dyDescent="0.25">
      <c r="B36" s="4" t="s">
        <v>223</v>
      </c>
      <c r="C36" s="19">
        <v>35</v>
      </c>
      <c r="D36" s="19">
        <v>1</v>
      </c>
      <c r="E36" s="19">
        <v>34</v>
      </c>
      <c r="F36" s="19">
        <v>118</v>
      </c>
      <c r="G36" s="19">
        <v>1</v>
      </c>
      <c r="H36" s="19">
        <v>0</v>
      </c>
      <c r="I36" s="19">
        <v>0</v>
      </c>
      <c r="J36" s="19">
        <v>3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4</v>
      </c>
      <c r="T36" s="19">
        <v>0</v>
      </c>
      <c r="U36" s="19">
        <v>3</v>
      </c>
      <c r="V36" s="19">
        <v>2</v>
      </c>
      <c r="W36" s="19">
        <v>12</v>
      </c>
      <c r="X36" s="19">
        <v>0</v>
      </c>
      <c r="Y36" s="19">
        <v>9</v>
      </c>
      <c r="Z36" s="19">
        <v>41</v>
      </c>
      <c r="AA36" s="19">
        <v>0</v>
      </c>
      <c r="AB36" s="19">
        <v>0</v>
      </c>
      <c r="AC36" s="19">
        <v>0</v>
      </c>
      <c r="AD36" s="19">
        <v>1</v>
      </c>
      <c r="AE36" s="19">
        <v>1</v>
      </c>
      <c r="AF36" s="19">
        <v>0</v>
      </c>
      <c r="AG36" s="19">
        <v>1</v>
      </c>
      <c r="AH36" s="19">
        <v>1</v>
      </c>
      <c r="AI36" s="19">
        <v>0</v>
      </c>
      <c r="AJ36" s="19">
        <v>0</v>
      </c>
      <c r="AK36" s="19">
        <v>0</v>
      </c>
      <c r="AL36" s="19">
        <v>0</v>
      </c>
      <c r="AM36" s="19">
        <v>1</v>
      </c>
      <c r="AN36" s="19">
        <v>0</v>
      </c>
      <c r="AO36" s="19">
        <v>2</v>
      </c>
      <c r="AP36" s="19">
        <v>0</v>
      </c>
      <c r="AQ36" s="19">
        <v>4</v>
      </c>
      <c r="AR36" s="19">
        <v>0</v>
      </c>
      <c r="AS36" s="19">
        <v>6</v>
      </c>
      <c r="AT36" s="19">
        <v>21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2</v>
      </c>
      <c r="BT36" s="19">
        <v>0</v>
      </c>
      <c r="BU36" s="19">
        <v>1</v>
      </c>
      <c r="BV36" s="19">
        <v>12</v>
      </c>
      <c r="BW36" s="19">
        <v>2</v>
      </c>
      <c r="BX36" s="19">
        <v>0</v>
      </c>
      <c r="BY36" s="19">
        <v>1</v>
      </c>
      <c r="BZ36" s="19">
        <v>4</v>
      </c>
      <c r="CA36" s="19">
        <v>8</v>
      </c>
      <c r="CB36" s="19">
        <v>1</v>
      </c>
      <c r="CC36" s="19">
        <v>11</v>
      </c>
      <c r="CD36" s="19">
        <v>33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</row>
    <row r="37" spans="2:90" ht="20.100000000000001" customHeight="1" thickBot="1" x14ac:dyDescent="0.25">
      <c r="B37" s="4" t="s">
        <v>224</v>
      </c>
      <c r="C37" s="19">
        <v>42</v>
      </c>
      <c r="D37" s="19">
        <v>1</v>
      </c>
      <c r="E37" s="19">
        <v>64</v>
      </c>
      <c r="F37" s="19">
        <v>209</v>
      </c>
      <c r="G37" s="19">
        <v>0</v>
      </c>
      <c r="H37" s="19">
        <v>0</v>
      </c>
      <c r="I37" s="19">
        <v>1</v>
      </c>
      <c r="J37" s="19">
        <v>3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1</v>
      </c>
      <c r="U37" s="19">
        <v>2</v>
      </c>
      <c r="V37" s="19">
        <v>2</v>
      </c>
      <c r="W37" s="19">
        <v>15</v>
      </c>
      <c r="X37" s="19">
        <v>0</v>
      </c>
      <c r="Y37" s="19">
        <v>13</v>
      </c>
      <c r="Z37" s="19">
        <v>73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1</v>
      </c>
      <c r="AH37" s="19">
        <v>2</v>
      </c>
      <c r="AI37" s="19">
        <v>0</v>
      </c>
      <c r="AJ37" s="19">
        <v>0</v>
      </c>
      <c r="AK37" s="19">
        <v>0</v>
      </c>
      <c r="AL37" s="19">
        <v>0</v>
      </c>
      <c r="AM37" s="19">
        <v>1</v>
      </c>
      <c r="AN37" s="19">
        <v>0</v>
      </c>
      <c r="AO37" s="19">
        <v>1</v>
      </c>
      <c r="AP37" s="19">
        <v>1</v>
      </c>
      <c r="AQ37" s="19">
        <v>4</v>
      </c>
      <c r="AR37" s="19">
        <v>0</v>
      </c>
      <c r="AS37" s="19">
        <v>12</v>
      </c>
      <c r="AT37" s="19">
        <v>35</v>
      </c>
      <c r="AU37" s="19">
        <v>0</v>
      </c>
      <c r="AV37" s="19">
        <v>0</v>
      </c>
      <c r="AW37" s="19">
        <v>1</v>
      </c>
      <c r="AX37" s="19">
        <v>0</v>
      </c>
      <c r="AY37" s="19">
        <v>0</v>
      </c>
      <c r="AZ37" s="19">
        <v>0</v>
      </c>
      <c r="BA37" s="19">
        <v>0</v>
      </c>
      <c r="BB37" s="19">
        <v>4</v>
      </c>
      <c r="BC37" s="19">
        <v>0</v>
      </c>
      <c r="BD37" s="19">
        <v>0</v>
      </c>
      <c r="BE37" s="19">
        <v>0</v>
      </c>
      <c r="BF37" s="19">
        <v>1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1</v>
      </c>
      <c r="BT37" s="19">
        <v>0</v>
      </c>
      <c r="BU37" s="19">
        <v>3</v>
      </c>
      <c r="BV37" s="19">
        <v>10</v>
      </c>
      <c r="BW37" s="19">
        <v>3</v>
      </c>
      <c r="BX37" s="19">
        <v>0</v>
      </c>
      <c r="BY37" s="19">
        <v>7</v>
      </c>
      <c r="BZ37" s="19">
        <v>6</v>
      </c>
      <c r="CA37" s="19">
        <v>18</v>
      </c>
      <c r="CB37" s="19">
        <v>0</v>
      </c>
      <c r="CC37" s="19">
        <v>23</v>
      </c>
      <c r="CD37" s="19">
        <v>72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</row>
    <row r="38" spans="2:90" ht="20.100000000000001" customHeight="1" thickBot="1" x14ac:dyDescent="0.25">
      <c r="B38" s="4" t="s">
        <v>225</v>
      </c>
      <c r="C38" s="19">
        <v>27</v>
      </c>
      <c r="D38" s="19">
        <v>2</v>
      </c>
      <c r="E38" s="19">
        <v>32</v>
      </c>
      <c r="F38" s="19">
        <v>180</v>
      </c>
      <c r="G38" s="19">
        <v>0</v>
      </c>
      <c r="H38" s="19">
        <v>0</v>
      </c>
      <c r="I38" s="19">
        <v>0</v>
      </c>
      <c r="J38" s="19">
        <v>1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</v>
      </c>
      <c r="U38" s="19">
        <v>1</v>
      </c>
      <c r="V38" s="19">
        <v>1</v>
      </c>
      <c r="W38" s="19">
        <v>13</v>
      </c>
      <c r="X38" s="19">
        <v>0</v>
      </c>
      <c r="Y38" s="19">
        <v>14</v>
      </c>
      <c r="Z38" s="19">
        <v>76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6</v>
      </c>
      <c r="AR38" s="19">
        <v>0</v>
      </c>
      <c r="AS38" s="19">
        <v>10</v>
      </c>
      <c r="AT38" s="19">
        <v>49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2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1</v>
      </c>
      <c r="BT38" s="19">
        <v>0</v>
      </c>
      <c r="BU38" s="19">
        <v>0</v>
      </c>
      <c r="BV38" s="19">
        <v>4</v>
      </c>
      <c r="BW38" s="19">
        <v>0</v>
      </c>
      <c r="BX38" s="19">
        <v>1</v>
      </c>
      <c r="BY38" s="19">
        <v>0</v>
      </c>
      <c r="BZ38" s="19">
        <v>1</v>
      </c>
      <c r="CA38" s="19">
        <v>7</v>
      </c>
      <c r="CB38" s="19">
        <v>0</v>
      </c>
      <c r="CC38" s="19">
        <v>7</v>
      </c>
      <c r="CD38" s="19">
        <v>46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</row>
    <row r="39" spans="2:90" ht="20.100000000000001" customHeight="1" thickBot="1" x14ac:dyDescent="0.25">
      <c r="B39" s="4" t="s">
        <v>226</v>
      </c>
      <c r="C39" s="19">
        <v>17</v>
      </c>
      <c r="D39" s="19">
        <v>4</v>
      </c>
      <c r="E39" s="19">
        <v>24</v>
      </c>
      <c r="F39" s="19">
        <v>210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3</v>
      </c>
      <c r="U39" s="19">
        <v>4</v>
      </c>
      <c r="V39" s="19">
        <v>3</v>
      </c>
      <c r="W39" s="19">
        <v>5</v>
      </c>
      <c r="X39" s="19">
        <v>1</v>
      </c>
      <c r="Y39" s="19">
        <v>10</v>
      </c>
      <c r="Z39" s="19">
        <v>81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1</v>
      </c>
      <c r="AP39" s="19">
        <v>2</v>
      </c>
      <c r="AQ39" s="19">
        <v>3</v>
      </c>
      <c r="AR39" s="19">
        <v>0</v>
      </c>
      <c r="AS39" s="19">
        <v>3</v>
      </c>
      <c r="AT39" s="19">
        <v>26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2</v>
      </c>
      <c r="BW39" s="19">
        <v>0</v>
      </c>
      <c r="BX39" s="19">
        <v>0</v>
      </c>
      <c r="BY39" s="19">
        <v>0</v>
      </c>
      <c r="BZ39" s="19">
        <v>0</v>
      </c>
      <c r="CA39" s="19">
        <v>8</v>
      </c>
      <c r="CB39" s="19">
        <v>0</v>
      </c>
      <c r="CC39" s="19">
        <v>6</v>
      </c>
      <c r="CD39" s="19">
        <v>96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</row>
    <row r="40" spans="2:90" ht="20.100000000000001" customHeight="1" thickBot="1" x14ac:dyDescent="0.25">
      <c r="B40" s="4" t="s">
        <v>227</v>
      </c>
      <c r="C40" s="19">
        <v>63</v>
      </c>
      <c r="D40" s="19">
        <v>2</v>
      </c>
      <c r="E40" s="19">
        <v>31</v>
      </c>
      <c r="F40" s="19">
        <v>529</v>
      </c>
      <c r="G40" s="19">
        <v>0</v>
      </c>
      <c r="H40" s="19">
        <v>0</v>
      </c>
      <c r="I40" s="19">
        <v>0</v>
      </c>
      <c r="J40" s="19">
        <v>4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</v>
      </c>
      <c r="T40" s="19">
        <v>1</v>
      </c>
      <c r="U40" s="19">
        <v>1</v>
      </c>
      <c r="V40" s="19">
        <v>16</v>
      </c>
      <c r="W40" s="19">
        <v>27</v>
      </c>
      <c r="X40" s="19">
        <v>0</v>
      </c>
      <c r="Y40" s="19">
        <v>10</v>
      </c>
      <c r="Z40" s="19">
        <v>177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1</v>
      </c>
      <c r="AQ40" s="19">
        <v>3</v>
      </c>
      <c r="AR40" s="19">
        <v>0</v>
      </c>
      <c r="AS40" s="19">
        <v>5</v>
      </c>
      <c r="AT40" s="19">
        <v>71</v>
      </c>
      <c r="AU40" s="19">
        <v>0</v>
      </c>
      <c r="AV40" s="19">
        <v>0</v>
      </c>
      <c r="AW40" s="19">
        <v>0</v>
      </c>
      <c r="AX40" s="19">
        <v>3</v>
      </c>
      <c r="AY40" s="19">
        <v>0</v>
      </c>
      <c r="AZ40" s="19">
        <v>0</v>
      </c>
      <c r="BA40" s="19">
        <v>0</v>
      </c>
      <c r="BB40" s="19">
        <v>5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1</v>
      </c>
      <c r="BL40" s="19">
        <v>0</v>
      </c>
      <c r="BM40" s="19">
        <v>0</v>
      </c>
      <c r="BN40" s="19">
        <v>2</v>
      </c>
      <c r="BO40" s="19">
        <v>0</v>
      </c>
      <c r="BP40" s="19">
        <v>0</v>
      </c>
      <c r="BQ40" s="19">
        <v>0</v>
      </c>
      <c r="BR40" s="19">
        <v>0</v>
      </c>
      <c r="BS40" s="19">
        <v>1</v>
      </c>
      <c r="BT40" s="19">
        <v>0</v>
      </c>
      <c r="BU40" s="19">
        <v>0</v>
      </c>
      <c r="BV40" s="19">
        <v>27</v>
      </c>
      <c r="BW40" s="19">
        <v>1</v>
      </c>
      <c r="BX40" s="19">
        <v>1</v>
      </c>
      <c r="BY40" s="19">
        <v>0</v>
      </c>
      <c r="BZ40" s="19">
        <v>17</v>
      </c>
      <c r="CA40" s="19">
        <v>29</v>
      </c>
      <c r="CB40" s="19">
        <v>0</v>
      </c>
      <c r="CC40" s="19">
        <v>15</v>
      </c>
      <c r="CD40" s="19">
        <v>206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</row>
    <row r="41" spans="2:90" ht="20.100000000000001" customHeight="1" thickBot="1" x14ac:dyDescent="0.25">
      <c r="B41" s="4" t="s">
        <v>228</v>
      </c>
      <c r="C41" s="19">
        <v>473</v>
      </c>
      <c r="D41" s="19">
        <v>30</v>
      </c>
      <c r="E41" s="19">
        <v>518</v>
      </c>
      <c r="F41" s="19">
        <v>2175</v>
      </c>
      <c r="G41" s="19">
        <v>1</v>
      </c>
      <c r="H41" s="19">
        <v>0</v>
      </c>
      <c r="I41" s="19">
        <v>1</v>
      </c>
      <c r="J41" s="19">
        <v>14</v>
      </c>
      <c r="K41" s="19">
        <v>0</v>
      </c>
      <c r="L41" s="19">
        <v>0</v>
      </c>
      <c r="M41" s="19">
        <v>1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25</v>
      </c>
      <c r="T41" s="19">
        <v>12</v>
      </c>
      <c r="U41" s="19">
        <v>24</v>
      </c>
      <c r="V41" s="19">
        <v>43</v>
      </c>
      <c r="W41" s="19">
        <v>148</v>
      </c>
      <c r="X41" s="19">
        <v>1</v>
      </c>
      <c r="Y41" s="19">
        <v>176</v>
      </c>
      <c r="Z41" s="19">
        <v>725</v>
      </c>
      <c r="AA41" s="19">
        <v>0</v>
      </c>
      <c r="AB41" s="19">
        <v>0</v>
      </c>
      <c r="AC41" s="19">
        <v>2</v>
      </c>
      <c r="AD41" s="19">
        <v>4</v>
      </c>
      <c r="AE41" s="19">
        <v>6</v>
      </c>
      <c r="AF41" s="19">
        <v>0</v>
      </c>
      <c r="AG41" s="19">
        <v>6</v>
      </c>
      <c r="AH41" s="19">
        <v>17</v>
      </c>
      <c r="AI41" s="19">
        <v>0</v>
      </c>
      <c r="AJ41" s="19">
        <v>0</v>
      </c>
      <c r="AK41" s="19">
        <v>0</v>
      </c>
      <c r="AL41" s="19">
        <v>0</v>
      </c>
      <c r="AM41" s="19">
        <v>18</v>
      </c>
      <c r="AN41" s="19">
        <v>5</v>
      </c>
      <c r="AO41" s="19">
        <v>18</v>
      </c>
      <c r="AP41" s="19">
        <v>42</v>
      </c>
      <c r="AQ41" s="19">
        <v>67</v>
      </c>
      <c r="AR41" s="19">
        <v>1</v>
      </c>
      <c r="AS41" s="19">
        <v>77</v>
      </c>
      <c r="AT41" s="19">
        <v>339</v>
      </c>
      <c r="AU41" s="19">
        <v>1</v>
      </c>
      <c r="AV41" s="19">
        <v>0</v>
      </c>
      <c r="AW41" s="19">
        <v>1</v>
      </c>
      <c r="AX41" s="19">
        <v>7</v>
      </c>
      <c r="AY41" s="19">
        <v>17</v>
      </c>
      <c r="AZ41" s="19">
        <v>0</v>
      </c>
      <c r="BA41" s="19">
        <v>15</v>
      </c>
      <c r="BB41" s="19">
        <v>38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10</v>
      </c>
      <c r="BL41" s="19">
        <v>0</v>
      </c>
      <c r="BM41" s="19">
        <v>6</v>
      </c>
      <c r="BN41" s="19">
        <v>42</v>
      </c>
      <c r="BO41" s="19">
        <v>0</v>
      </c>
      <c r="BP41" s="19">
        <v>0</v>
      </c>
      <c r="BQ41" s="19">
        <v>0</v>
      </c>
      <c r="BR41" s="19">
        <v>0</v>
      </c>
      <c r="BS41" s="19">
        <v>2</v>
      </c>
      <c r="BT41" s="19">
        <v>0</v>
      </c>
      <c r="BU41" s="19">
        <v>3</v>
      </c>
      <c r="BV41" s="19">
        <v>12</v>
      </c>
      <c r="BW41" s="19">
        <v>18</v>
      </c>
      <c r="BX41" s="19">
        <v>9</v>
      </c>
      <c r="BY41" s="19">
        <v>28</v>
      </c>
      <c r="BZ41" s="19">
        <v>65</v>
      </c>
      <c r="CA41" s="19">
        <v>153</v>
      </c>
      <c r="CB41" s="19">
        <v>2</v>
      </c>
      <c r="CC41" s="19">
        <v>157</v>
      </c>
      <c r="CD41" s="19">
        <v>806</v>
      </c>
      <c r="CE41" s="19">
        <v>1</v>
      </c>
      <c r="CF41" s="19">
        <v>0</v>
      </c>
      <c r="CG41" s="19">
        <v>1</v>
      </c>
      <c r="CH41" s="19">
        <v>2</v>
      </c>
      <c r="CI41" s="19">
        <v>6</v>
      </c>
      <c r="CJ41" s="19">
        <v>0</v>
      </c>
      <c r="CK41" s="19">
        <v>2</v>
      </c>
      <c r="CL41" s="19">
        <v>19</v>
      </c>
    </row>
    <row r="42" spans="2:90" ht="20.100000000000001" customHeight="1" thickBot="1" x14ac:dyDescent="0.25">
      <c r="B42" s="4" t="s">
        <v>229</v>
      </c>
      <c r="C42" s="19">
        <v>124</v>
      </c>
      <c r="D42" s="19">
        <v>7</v>
      </c>
      <c r="E42" s="19">
        <v>142</v>
      </c>
      <c r="F42" s="19">
        <v>356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5</v>
      </c>
      <c r="T42" s="19">
        <v>5</v>
      </c>
      <c r="U42" s="19">
        <v>13</v>
      </c>
      <c r="V42" s="19">
        <v>7</v>
      </c>
      <c r="W42" s="19">
        <v>45</v>
      </c>
      <c r="X42" s="19">
        <v>0</v>
      </c>
      <c r="Y42" s="19">
        <v>46</v>
      </c>
      <c r="Z42" s="19">
        <v>111</v>
      </c>
      <c r="AA42" s="19">
        <v>0</v>
      </c>
      <c r="AB42" s="19">
        <v>0</v>
      </c>
      <c r="AC42" s="19">
        <v>0</v>
      </c>
      <c r="AD42" s="19">
        <v>0</v>
      </c>
      <c r="AE42" s="19">
        <v>4</v>
      </c>
      <c r="AF42" s="19">
        <v>0</v>
      </c>
      <c r="AG42" s="19">
        <v>3</v>
      </c>
      <c r="AH42" s="19">
        <v>7</v>
      </c>
      <c r="AI42" s="19">
        <v>0</v>
      </c>
      <c r="AJ42" s="19">
        <v>0</v>
      </c>
      <c r="AK42" s="19">
        <v>0</v>
      </c>
      <c r="AL42" s="19">
        <v>0</v>
      </c>
      <c r="AM42" s="19">
        <v>3</v>
      </c>
      <c r="AN42" s="19">
        <v>2</v>
      </c>
      <c r="AO42" s="19">
        <v>4</v>
      </c>
      <c r="AP42" s="19">
        <v>9</v>
      </c>
      <c r="AQ42" s="19">
        <v>12</v>
      </c>
      <c r="AR42" s="19">
        <v>0</v>
      </c>
      <c r="AS42" s="19">
        <v>18</v>
      </c>
      <c r="AT42" s="19">
        <v>63</v>
      </c>
      <c r="AU42" s="19">
        <v>2</v>
      </c>
      <c r="AV42" s="19">
        <v>0</v>
      </c>
      <c r="AW42" s="19">
        <v>0</v>
      </c>
      <c r="AX42" s="19">
        <v>2</v>
      </c>
      <c r="AY42" s="19">
        <v>4</v>
      </c>
      <c r="AZ42" s="19">
        <v>0</v>
      </c>
      <c r="BA42" s="19">
        <v>1</v>
      </c>
      <c r="BB42" s="19">
        <v>7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1</v>
      </c>
      <c r="BL42" s="19">
        <v>0</v>
      </c>
      <c r="BM42" s="19">
        <v>0</v>
      </c>
      <c r="BN42" s="19">
        <v>1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1</v>
      </c>
      <c r="BW42" s="19">
        <v>5</v>
      </c>
      <c r="BX42" s="19">
        <v>0</v>
      </c>
      <c r="BY42" s="19">
        <v>7</v>
      </c>
      <c r="BZ42" s="19">
        <v>6</v>
      </c>
      <c r="CA42" s="19">
        <v>41</v>
      </c>
      <c r="CB42" s="19">
        <v>0</v>
      </c>
      <c r="CC42" s="19">
        <v>46</v>
      </c>
      <c r="CD42" s="19">
        <v>137</v>
      </c>
      <c r="CE42" s="19">
        <v>0</v>
      </c>
      <c r="CF42" s="19">
        <v>0</v>
      </c>
      <c r="CG42" s="19">
        <v>0</v>
      </c>
      <c r="CH42" s="19">
        <v>1</v>
      </c>
      <c r="CI42" s="19">
        <v>2</v>
      </c>
      <c r="CJ42" s="19">
        <v>0</v>
      </c>
      <c r="CK42" s="19">
        <v>4</v>
      </c>
      <c r="CL42" s="19">
        <v>3</v>
      </c>
    </row>
    <row r="43" spans="2:90" ht="20.100000000000001" customHeight="1" thickBot="1" x14ac:dyDescent="0.25">
      <c r="B43" s="4" t="s">
        <v>230</v>
      </c>
      <c r="C43" s="19">
        <v>49</v>
      </c>
      <c r="D43" s="19">
        <v>0</v>
      </c>
      <c r="E43" s="19">
        <v>76</v>
      </c>
      <c r="F43" s="19">
        <v>129</v>
      </c>
      <c r="G43" s="19">
        <v>0</v>
      </c>
      <c r="H43" s="19">
        <v>0</v>
      </c>
      <c r="I43" s="19">
        <v>2</v>
      </c>
      <c r="J43" s="19">
        <v>4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2</v>
      </c>
      <c r="T43" s="19">
        <v>0</v>
      </c>
      <c r="U43" s="19">
        <v>6</v>
      </c>
      <c r="V43" s="19">
        <v>3</v>
      </c>
      <c r="W43" s="19">
        <v>7</v>
      </c>
      <c r="X43" s="19">
        <v>0</v>
      </c>
      <c r="Y43" s="19">
        <v>19</v>
      </c>
      <c r="Z43" s="19">
        <v>45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1</v>
      </c>
      <c r="AI43" s="19">
        <v>0</v>
      </c>
      <c r="AJ43" s="19">
        <v>0</v>
      </c>
      <c r="AK43" s="19">
        <v>0</v>
      </c>
      <c r="AL43" s="19">
        <v>0</v>
      </c>
      <c r="AM43" s="19">
        <v>3</v>
      </c>
      <c r="AN43" s="19">
        <v>0</v>
      </c>
      <c r="AO43" s="19">
        <v>2</v>
      </c>
      <c r="AP43" s="19">
        <v>3</v>
      </c>
      <c r="AQ43" s="19">
        <v>14</v>
      </c>
      <c r="AR43" s="19">
        <v>0</v>
      </c>
      <c r="AS43" s="19">
        <v>18</v>
      </c>
      <c r="AT43" s="19">
        <v>13</v>
      </c>
      <c r="AU43" s="19">
        <v>0</v>
      </c>
      <c r="AV43" s="19">
        <v>0</v>
      </c>
      <c r="AW43" s="19">
        <v>1</v>
      </c>
      <c r="AX43" s="19">
        <v>3</v>
      </c>
      <c r="AY43" s="19">
        <v>0</v>
      </c>
      <c r="AZ43" s="19">
        <v>0</v>
      </c>
      <c r="BA43" s="19">
        <v>1</v>
      </c>
      <c r="BB43" s="19">
        <v>2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2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5</v>
      </c>
      <c r="BX43" s="19">
        <v>0</v>
      </c>
      <c r="BY43" s="19">
        <v>4</v>
      </c>
      <c r="BZ43" s="19">
        <v>5</v>
      </c>
      <c r="CA43" s="19">
        <v>18</v>
      </c>
      <c r="CB43" s="19">
        <v>0</v>
      </c>
      <c r="CC43" s="19">
        <v>23</v>
      </c>
      <c r="CD43" s="19">
        <v>48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</row>
    <row r="44" spans="2:90" ht="20.100000000000001" customHeight="1" thickBot="1" x14ac:dyDescent="0.25">
      <c r="B44" s="4" t="s">
        <v>231</v>
      </c>
      <c r="C44" s="19">
        <v>102</v>
      </c>
      <c r="D44" s="19">
        <v>4</v>
      </c>
      <c r="E44" s="19">
        <v>100</v>
      </c>
      <c r="F44" s="19">
        <v>390</v>
      </c>
      <c r="G44" s="19">
        <v>0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19">
        <v>0</v>
      </c>
      <c r="N44" s="19">
        <v>1</v>
      </c>
      <c r="O44" s="19">
        <v>0</v>
      </c>
      <c r="P44" s="19">
        <v>0</v>
      </c>
      <c r="Q44" s="19">
        <v>0</v>
      </c>
      <c r="R44" s="19">
        <v>0</v>
      </c>
      <c r="S44" s="19">
        <v>3</v>
      </c>
      <c r="T44" s="19">
        <v>1</v>
      </c>
      <c r="U44" s="19">
        <v>3</v>
      </c>
      <c r="V44" s="19">
        <v>18</v>
      </c>
      <c r="W44" s="19">
        <v>35</v>
      </c>
      <c r="X44" s="19">
        <v>0</v>
      </c>
      <c r="Y44" s="19">
        <v>32</v>
      </c>
      <c r="Z44" s="19">
        <v>130</v>
      </c>
      <c r="AA44" s="19">
        <v>0</v>
      </c>
      <c r="AB44" s="19">
        <v>0</v>
      </c>
      <c r="AC44" s="19">
        <v>0</v>
      </c>
      <c r="AD44" s="19">
        <v>1</v>
      </c>
      <c r="AE44" s="19">
        <v>1</v>
      </c>
      <c r="AF44" s="19">
        <v>0</v>
      </c>
      <c r="AG44" s="19">
        <v>4</v>
      </c>
      <c r="AH44" s="19">
        <v>5</v>
      </c>
      <c r="AI44" s="19">
        <v>0</v>
      </c>
      <c r="AJ44" s="19">
        <v>0</v>
      </c>
      <c r="AK44" s="19">
        <v>0</v>
      </c>
      <c r="AL44" s="19">
        <v>0</v>
      </c>
      <c r="AM44" s="19">
        <v>2</v>
      </c>
      <c r="AN44" s="19">
        <v>2</v>
      </c>
      <c r="AO44" s="19">
        <v>6</v>
      </c>
      <c r="AP44" s="19">
        <v>2</v>
      </c>
      <c r="AQ44" s="19">
        <v>19</v>
      </c>
      <c r="AR44" s="19">
        <v>1</v>
      </c>
      <c r="AS44" s="19">
        <v>16</v>
      </c>
      <c r="AT44" s="19">
        <v>85</v>
      </c>
      <c r="AU44" s="19">
        <v>0</v>
      </c>
      <c r="AV44" s="19">
        <v>0</v>
      </c>
      <c r="AW44" s="19">
        <v>0</v>
      </c>
      <c r="AX44" s="19">
        <v>3</v>
      </c>
      <c r="AY44" s="19">
        <v>1</v>
      </c>
      <c r="AZ44" s="19">
        <v>0</v>
      </c>
      <c r="BA44" s="19">
        <v>2</v>
      </c>
      <c r="BB44" s="19">
        <v>3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3</v>
      </c>
      <c r="BW44" s="19">
        <v>5</v>
      </c>
      <c r="BX44" s="19">
        <v>0</v>
      </c>
      <c r="BY44" s="19">
        <v>1</v>
      </c>
      <c r="BZ44" s="19">
        <v>26</v>
      </c>
      <c r="CA44" s="19">
        <v>36</v>
      </c>
      <c r="CB44" s="19">
        <v>0</v>
      </c>
      <c r="CC44" s="19">
        <v>35</v>
      </c>
      <c r="CD44" s="19">
        <v>112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1</v>
      </c>
      <c r="CL44" s="19">
        <v>0</v>
      </c>
    </row>
    <row r="45" spans="2:90" ht="20.100000000000001" customHeight="1" thickBot="1" x14ac:dyDescent="0.25">
      <c r="B45" s="4" t="s">
        <v>232</v>
      </c>
      <c r="C45" s="19">
        <v>266</v>
      </c>
      <c r="D45" s="19">
        <v>0</v>
      </c>
      <c r="E45" s="19">
        <v>234</v>
      </c>
      <c r="F45" s="19">
        <v>856</v>
      </c>
      <c r="G45" s="19">
        <v>2</v>
      </c>
      <c r="H45" s="19">
        <v>0</v>
      </c>
      <c r="I45" s="19">
        <v>1</v>
      </c>
      <c r="J45" s="19">
        <v>6</v>
      </c>
      <c r="K45" s="19">
        <v>0</v>
      </c>
      <c r="L45" s="19">
        <v>0</v>
      </c>
      <c r="M45" s="19">
        <v>1</v>
      </c>
      <c r="N45" s="19">
        <v>0</v>
      </c>
      <c r="O45" s="19">
        <v>0</v>
      </c>
      <c r="P45" s="19">
        <v>0</v>
      </c>
      <c r="Q45" s="19">
        <v>0</v>
      </c>
      <c r="R45" s="19">
        <v>2</v>
      </c>
      <c r="S45" s="19">
        <v>14</v>
      </c>
      <c r="T45" s="19">
        <v>0</v>
      </c>
      <c r="U45" s="19">
        <v>13</v>
      </c>
      <c r="V45" s="19">
        <v>7</v>
      </c>
      <c r="W45" s="19">
        <v>96</v>
      </c>
      <c r="X45" s="19">
        <v>0</v>
      </c>
      <c r="Y45" s="19">
        <v>73</v>
      </c>
      <c r="Z45" s="19">
        <v>332</v>
      </c>
      <c r="AA45" s="19">
        <v>1</v>
      </c>
      <c r="AB45" s="19">
        <v>0</v>
      </c>
      <c r="AC45" s="19">
        <v>0</v>
      </c>
      <c r="AD45" s="19">
        <v>1</v>
      </c>
      <c r="AE45" s="19">
        <v>3</v>
      </c>
      <c r="AF45" s="19">
        <v>0</v>
      </c>
      <c r="AG45" s="19">
        <v>4</v>
      </c>
      <c r="AH45" s="19">
        <v>6</v>
      </c>
      <c r="AI45" s="19">
        <v>0</v>
      </c>
      <c r="AJ45" s="19">
        <v>0</v>
      </c>
      <c r="AK45" s="19">
        <v>0</v>
      </c>
      <c r="AL45" s="19">
        <v>0</v>
      </c>
      <c r="AM45" s="19">
        <v>6</v>
      </c>
      <c r="AN45" s="19">
        <v>0</v>
      </c>
      <c r="AO45" s="19">
        <v>3</v>
      </c>
      <c r="AP45" s="19">
        <v>9</v>
      </c>
      <c r="AQ45" s="19">
        <v>42</v>
      </c>
      <c r="AR45" s="19">
        <v>0</v>
      </c>
      <c r="AS45" s="19">
        <v>33</v>
      </c>
      <c r="AT45" s="19">
        <v>104</v>
      </c>
      <c r="AU45" s="19">
        <v>0</v>
      </c>
      <c r="AV45" s="19">
        <v>0</v>
      </c>
      <c r="AW45" s="19">
        <v>3</v>
      </c>
      <c r="AX45" s="19">
        <v>2</v>
      </c>
      <c r="AY45" s="19">
        <v>1</v>
      </c>
      <c r="AZ45" s="19">
        <v>0</v>
      </c>
      <c r="BA45" s="19">
        <v>1</v>
      </c>
      <c r="BB45" s="19">
        <v>3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4</v>
      </c>
      <c r="BT45" s="19">
        <v>0</v>
      </c>
      <c r="BU45" s="19">
        <v>2</v>
      </c>
      <c r="BV45" s="19">
        <v>24</v>
      </c>
      <c r="BW45" s="19">
        <v>12</v>
      </c>
      <c r="BX45" s="19">
        <v>0</v>
      </c>
      <c r="BY45" s="19">
        <v>11</v>
      </c>
      <c r="BZ45" s="19">
        <v>16</v>
      </c>
      <c r="CA45" s="19">
        <v>85</v>
      </c>
      <c r="CB45" s="19">
        <v>0</v>
      </c>
      <c r="CC45" s="19">
        <v>89</v>
      </c>
      <c r="CD45" s="19">
        <v>344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</row>
    <row r="46" spans="2:90" ht="20.100000000000001" customHeight="1" thickBot="1" x14ac:dyDescent="0.25">
      <c r="B46" s="4" t="s">
        <v>233</v>
      </c>
      <c r="C46" s="19">
        <v>100</v>
      </c>
      <c r="D46" s="19">
        <v>0</v>
      </c>
      <c r="E46" s="19">
        <v>115</v>
      </c>
      <c r="F46" s="19">
        <v>316</v>
      </c>
      <c r="G46" s="19">
        <v>1</v>
      </c>
      <c r="H46" s="19">
        <v>0</v>
      </c>
      <c r="I46" s="19">
        <v>0</v>
      </c>
      <c r="J46" s="19">
        <v>2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7</v>
      </c>
      <c r="T46" s="19">
        <v>0</v>
      </c>
      <c r="U46" s="19">
        <v>7</v>
      </c>
      <c r="V46" s="19">
        <v>6</v>
      </c>
      <c r="W46" s="19">
        <v>31</v>
      </c>
      <c r="X46" s="19">
        <v>0</v>
      </c>
      <c r="Y46" s="19">
        <v>24</v>
      </c>
      <c r="Z46" s="19">
        <v>100</v>
      </c>
      <c r="AA46" s="19">
        <v>0</v>
      </c>
      <c r="AB46" s="19">
        <v>0</v>
      </c>
      <c r="AC46" s="19">
        <v>1</v>
      </c>
      <c r="AD46" s="19">
        <v>0</v>
      </c>
      <c r="AE46" s="19">
        <v>0</v>
      </c>
      <c r="AF46" s="19">
        <v>0</v>
      </c>
      <c r="AG46" s="19">
        <v>2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2</v>
      </c>
      <c r="AN46" s="19">
        <v>0</v>
      </c>
      <c r="AO46" s="19">
        <v>2</v>
      </c>
      <c r="AP46" s="19">
        <v>1</v>
      </c>
      <c r="AQ46" s="19">
        <v>19</v>
      </c>
      <c r="AR46" s="19">
        <v>0</v>
      </c>
      <c r="AS46" s="19">
        <v>23</v>
      </c>
      <c r="AT46" s="19">
        <v>67</v>
      </c>
      <c r="AU46" s="19">
        <v>0</v>
      </c>
      <c r="AV46" s="19">
        <v>0</v>
      </c>
      <c r="AW46" s="19">
        <v>0</v>
      </c>
      <c r="AX46" s="19">
        <v>0</v>
      </c>
      <c r="AY46" s="19">
        <v>10</v>
      </c>
      <c r="AZ46" s="19">
        <v>0</v>
      </c>
      <c r="BA46" s="19">
        <v>6</v>
      </c>
      <c r="BB46" s="19">
        <v>10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1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5</v>
      </c>
      <c r="BV46" s="19">
        <v>6</v>
      </c>
      <c r="BW46" s="19">
        <v>7</v>
      </c>
      <c r="BX46" s="19">
        <v>0</v>
      </c>
      <c r="BY46" s="19">
        <v>9</v>
      </c>
      <c r="BZ46" s="19">
        <v>7</v>
      </c>
      <c r="CA46" s="19">
        <v>23</v>
      </c>
      <c r="CB46" s="19">
        <v>0</v>
      </c>
      <c r="CC46" s="19">
        <v>36</v>
      </c>
      <c r="CD46" s="19">
        <v>116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</row>
    <row r="47" spans="2:90" ht="20.100000000000001" customHeight="1" thickBot="1" x14ac:dyDescent="0.25">
      <c r="B47" s="4" t="s">
        <v>234</v>
      </c>
      <c r="C47" s="19">
        <v>387</v>
      </c>
      <c r="D47" s="19">
        <v>0</v>
      </c>
      <c r="E47" s="19">
        <v>355</v>
      </c>
      <c r="F47" s="19">
        <v>1142</v>
      </c>
      <c r="G47" s="19">
        <v>5</v>
      </c>
      <c r="H47" s="19">
        <v>0</v>
      </c>
      <c r="I47" s="19">
        <v>5</v>
      </c>
      <c r="J47" s="19">
        <v>13</v>
      </c>
      <c r="K47" s="19">
        <v>0</v>
      </c>
      <c r="L47" s="19">
        <v>0</v>
      </c>
      <c r="M47" s="19">
        <v>0</v>
      </c>
      <c r="N47" s="19">
        <v>6</v>
      </c>
      <c r="O47" s="19">
        <v>0</v>
      </c>
      <c r="P47" s="19">
        <v>0</v>
      </c>
      <c r="Q47" s="19">
        <v>0</v>
      </c>
      <c r="R47" s="19">
        <v>1</v>
      </c>
      <c r="S47" s="19">
        <v>25</v>
      </c>
      <c r="T47" s="19">
        <v>0</v>
      </c>
      <c r="U47" s="19">
        <v>17</v>
      </c>
      <c r="V47" s="19">
        <v>15</v>
      </c>
      <c r="W47" s="19">
        <v>121</v>
      </c>
      <c r="X47" s="19">
        <v>0</v>
      </c>
      <c r="Y47" s="19">
        <v>111</v>
      </c>
      <c r="Z47" s="19">
        <v>427</v>
      </c>
      <c r="AA47" s="19">
        <v>0</v>
      </c>
      <c r="AB47" s="19">
        <v>0</v>
      </c>
      <c r="AC47" s="19">
        <v>1</v>
      </c>
      <c r="AD47" s="19">
        <v>1</v>
      </c>
      <c r="AE47" s="19">
        <v>0</v>
      </c>
      <c r="AF47" s="19">
        <v>0</v>
      </c>
      <c r="AG47" s="19">
        <v>3</v>
      </c>
      <c r="AH47" s="19">
        <v>3</v>
      </c>
      <c r="AI47" s="19">
        <v>0</v>
      </c>
      <c r="AJ47" s="19">
        <v>0</v>
      </c>
      <c r="AK47" s="19">
        <v>0</v>
      </c>
      <c r="AL47" s="19">
        <v>0</v>
      </c>
      <c r="AM47" s="19">
        <v>6</v>
      </c>
      <c r="AN47" s="19">
        <v>0</v>
      </c>
      <c r="AO47" s="19">
        <v>2</v>
      </c>
      <c r="AP47" s="19">
        <v>17</v>
      </c>
      <c r="AQ47" s="19">
        <v>68</v>
      </c>
      <c r="AR47" s="19">
        <v>0</v>
      </c>
      <c r="AS47" s="19">
        <v>67</v>
      </c>
      <c r="AT47" s="19">
        <v>177</v>
      </c>
      <c r="AU47" s="19">
        <v>1</v>
      </c>
      <c r="AV47" s="19">
        <v>0</v>
      </c>
      <c r="AW47" s="19">
        <v>3</v>
      </c>
      <c r="AX47" s="19">
        <v>4</v>
      </c>
      <c r="AY47" s="19">
        <v>3</v>
      </c>
      <c r="AZ47" s="19">
        <v>0</v>
      </c>
      <c r="BA47" s="19">
        <v>5</v>
      </c>
      <c r="BB47" s="19">
        <v>13</v>
      </c>
      <c r="BC47" s="19">
        <v>1</v>
      </c>
      <c r="BD47" s="19">
        <v>0</v>
      </c>
      <c r="BE47" s="19">
        <v>1</v>
      </c>
      <c r="BF47" s="19">
        <v>0</v>
      </c>
      <c r="BG47" s="19">
        <v>2</v>
      </c>
      <c r="BH47" s="19">
        <v>0</v>
      </c>
      <c r="BI47" s="19">
        <v>2</v>
      </c>
      <c r="BJ47" s="19">
        <v>0</v>
      </c>
      <c r="BK47" s="19">
        <v>7</v>
      </c>
      <c r="BL47" s="19">
        <v>0</v>
      </c>
      <c r="BM47" s="19">
        <v>2</v>
      </c>
      <c r="BN47" s="19">
        <v>10</v>
      </c>
      <c r="BO47" s="19">
        <v>0</v>
      </c>
      <c r="BP47" s="19">
        <v>0</v>
      </c>
      <c r="BQ47" s="19">
        <v>0</v>
      </c>
      <c r="BR47" s="19">
        <v>0</v>
      </c>
      <c r="BS47" s="19">
        <v>4</v>
      </c>
      <c r="BT47" s="19">
        <v>0</v>
      </c>
      <c r="BU47" s="19">
        <v>3</v>
      </c>
      <c r="BV47" s="19">
        <v>27</v>
      </c>
      <c r="BW47" s="19">
        <v>16</v>
      </c>
      <c r="BX47" s="19">
        <v>0</v>
      </c>
      <c r="BY47" s="19">
        <v>11</v>
      </c>
      <c r="BZ47" s="19">
        <v>17</v>
      </c>
      <c r="CA47" s="19">
        <v>128</v>
      </c>
      <c r="CB47" s="19">
        <v>0</v>
      </c>
      <c r="CC47" s="19">
        <v>122</v>
      </c>
      <c r="CD47" s="19">
        <v>411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</row>
    <row r="48" spans="2:90" ht="20.100000000000001" customHeight="1" thickBot="1" x14ac:dyDescent="0.25">
      <c r="B48" s="4" t="s">
        <v>235</v>
      </c>
      <c r="C48" s="19">
        <v>61</v>
      </c>
      <c r="D48" s="19">
        <v>3</v>
      </c>
      <c r="E48" s="19">
        <v>47</v>
      </c>
      <c r="F48" s="19">
        <v>240</v>
      </c>
      <c r="G48" s="19">
        <v>0</v>
      </c>
      <c r="H48" s="19">
        <v>0</v>
      </c>
      <c r="I48" s="19">
        <v>0</v>
      </c>
      <c r="J48" s="19">
        <v>0</v>
      </c>
      <c r="K48" s="19">
        <v>1</v>
      </c>
      <c r="L48" s="19">
        <v>0</v>
      </c>
      <c r="M48" s="19">
        <v>0</v>
      </c>
      <c r="N48" s="19">
        <v>2</v>
      </c>
      <c r="O48" s="19">
        <v>0</v>
      </c>
      <c r="P48" s="19">
        <v>0</v>
      </c>
      <c r="Q48" s="19">
        <v>0</v>
      </c>
      <c r="R48" s="19">
        <v>0</v>
      </c>
      <c r="S48" s="19">
        <v>3</v>
      </c>
      <c r="T48" s="19">
        <v>1</v>
      </c>
      <c r="U48" s="19">
        <v>10</v>
      </c>
      <c r="V48" s="19">
        <v>3</v>
      </c>
      <c r="W48" s="19">
        <v>19</v>
      </c>
      <c r="X48" s="19">
        <v>1</v>
      </c>
      <c r="Y48" s="19">
        <v>11</v>
      </c>
      <c r="Z48" s="19">
        <v>81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2</v>
      </c>
      <c r="AQ48" s="19">
        <v>13</v>
      </c>
      <c r="AR48" s="19">
        <v>0</v>
      </c>
      <c r="AS48" s="19">
        <v>2</v>
      </c>
      <c r="AT48" s="19">
        <v>46</v>
      </c>
      <c r="AU48" s="19">
        <v>0</v>
      </c>
      <c r="AV48" s="19">
        <v>0</v>
      </c>
      <c r="AW48" s="19">
        <v>0</v>
      </c>
      <c r="AX48" s="19">
        <v>0</v>
      </c>
      <c r="AY48" s="19">
        <v>1</v>
      </c>
      <c r="AZ48" s="19">
        <v>0</v>
      </c>
      <c r="BA48" s="19">
        <v>1</v>
      </c>
      <c r="BB48" s="19">
        <v>1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3</v>
      </c>
      <c r="BT48" s="19">
        <v>0</v>
      </c>
      <c r="BU48" s="19">
        <v>4</v>
      </c>
      <c r="BV48" s="19">
        <v>14</v>
      </c>
      <c r="BW48" s="19">
        <v>1</v>
      </c>
      <c r="BX48" s="19">
        <v>1</v>
      </c>
      <c r="BY48" s="19">
        <v>2</v>
      </c>
      <c r="BZ48" s="19">
        <v>1</v>
      </c>
      <c r="CA48" s="19">
        <v>20</v>
      </c>
      <c r="CB48" s="19">
        <v>0</v>
      </c>
      <c r="CC48" s="19">
        <v>17</v>
      </c>
      <c r="CD48" s="19">
        <v>90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</row>
    <row r="49" spans="2:91" ht="20.100000000000001" customHeight="1" thickBot="1" x14ac:dyDescent="0.25">
      <c r="B49" s="4" t="s">
        <v>236</v>
      </c>
      <c r="C49" s="19">
        <v>36</v>
      </c>
      <c r="D49" s="19">
        <v>0</v>
      </c>
      <c r="E49" s="19">
        <v>26</v>
      </c>
      <c r="F49" s="19">
        <v>208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0</v>
      </c>
      <c r="U49" s="19">
        <v>2</v>
      </c>
      <c r="V49" s="19">
        <v>5</v>
      </c>
      <c r="W49" s="19">
        <v>12</v>
      </c>
      <c r="X49" s="19">
        <v>0</v>
      </c>
      <c r="Y49" s="19">
        <v>12</v>
      </c>
      <c r="Z49" s="19">
        <v>83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2</v>
      </c>
      <c r="AI49" s="19">
        <v>0</v>
      </c>
      <c r="AJ49" s="19">
        <v>0</v>
      </c>
      <c r="AK49" s="19">
        <v>0</v>
      </c>
      <c r="AL49" s="19">
        <v>0</v>
      </c>
      <c r="AM49" s="19">
        <v>2</v>
      </c>
      <c r="AN49" s="19">
        <v>0</v>
      </c>
      <c r="AO49" s="19">
        <v>1</v>
      </c>
      <c r="AP49" s="19">
        <v>2</v>
      </c>
      <c r="AQ49" s="19">
        <v>0</v>
      </c>
      <c r="AR49" s="19">
        <v>0</v>
      </c>
      <c r="AS49" s="19">
        <v>2</v>
      </c>
      <c r="AT49" s="19">
        <v>23</v>
      </c>
      <c r="AU49" s="19">
        <v>0</v>
      </c>
      <c r="AV49" s="19">
        <v>0</v>
      </c>
      <c r="AW49" s="19">
        <v>0</v>
      </c>
      <c r="AX49" s="19">
        <v>2</v>
      </c>
      <c r="AY49" s="19">
        <v>0</v>
      </c>
      <c r="AZ49" s="19">
        <v>0</v>
      </c>
      <c r="BA49" s="19">
        <v>1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3</v>
      </c>
      <c r="BT49" s="19">
        <v>0</v>
      </c>
      <c r="BU49" s="19">
        <v>0</v>
      </c>
      <c r="BV49" s="19">
        <v>3</v>
      </c>
      <c r="BW49" s="19">
        <v>4</v>
      </c>
      <c r="BX49" s="19">
        <v>0</v>
      </c>
      <c r="BY49" s="19">
        <v>1</v>
      </c>
      <c r="BZ49" s="19">
        <v>17</v>
      </c>
      <c r="CA49" s="19">
        <v>13</v>
      </c>
      <c r="CB49" s="19">
        <v>0</v>
      </c>
      <c r="CC49" s="19">
        <v>7</v>
      </c>
      <c r="CD49" s="19">
        <v>71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</row>
    <row r="50" spans="2:91" ht="20.100000000000001" customHeight="1" thickBot="1" x14ac:dyDescent="0.25">
      <c r="B50" s="4" t="s">
        <v>237</v>
      </c>
      <c r="C50" s="19">
        <v>99</v>
      </c>
      <c r="D50" s="19">
        <v>6</v>
      </c>
      <c r="E50" s="19">
        <v>79</v>
      </c>
      <c r="F50" s="19">
        <v>601</v>
      </c>
      <c r="G50" s="19">
        <v>0</v>
      </c>
      <c r="H50" s="19">
        <v>0</v>
      </c>
      <c r="I50" s="19">
        <v>0</v>
      </c>
      <c r="J50" s="19">
        <v>3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7</v>
      </c>
      <c r="T50" s="19">
        <v>1</v>
      </c>
      <c r="U50" s="19">
        <v>2</v>
      </c>
      <c r="V50" s="19">
        <v>20</v>
      </c>
      <c r="W50" s="19">
        <v>33</v>
      </c>
      <c r="X50" s="19">
        <v>0</v>
      </c>
      <c r="Y50" s="19">
        <v>28</v>
      </c>
      <c r="Z50" s="19">
        <v>214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1</v>
      </c>
      <c r="AH50" s="19">
        <v>2</v>
      </c>
      <c r="AI50" s="19">
        <v>0</v>
      </c>
      <c r="AJ50" s="19">
        <v>0</v>
      </c>
      <c r="AK50" s="19">
        <v>0</v>
      </c>
      <c r="AL50" s="19">
        <v>0</v>
      </c>
      <c r="AM50" s="19">
        <v>3</v>
      </c>
      <c r="AN50" s="19">
        <v>0</v>
      </c>
      <c r="AO50" s="19">
        <v>2</v>
      </c>
      <c r="AP50" s="19">
        <v>4</v>
      </c>
      <c r="AQ50" s="19">
        <v>15</v>
      </c>
      <c r="AR50" s="19">
        <v>0</v>
      </c>
      <c r="AS50" s="19">
        <v>13</v>
      </c>
      <c r="AT50" s="19">
        <v>112</v>
      </c>
      <c r="AU50" s="19">
        <v>0</v>
      </c>
      <c r="AV50" s="19">
        <v>0</v>
      </c>
      <c r="AW50" s="19">
        <v>0</v>
      </c>
      <c r="AX50" s="19">
        <v>2</v>
      </c>
      <c r="AY50" s="19">
        <v>1</v>
      </c>
      <c r="AZ50" s="19">
        <v>0</v>
      </c>
      <c r="BA50" s="19">
        <v>0</v>
      </c>
      <c r="BB50" s="19">
        <v>5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1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5</v>
      </c>
      <c r="BT50" s="19">
        <v>0</v>
      </c>
      <c r="BU50" s="19">
        <v>4</v>
      </c>
      <c r="BV50" s="19">
        <v>48</v>
      </c>
      <c r="BW50" s="19">
        <v>6</v>
      </c>
      <c r="BX50" s="19">
        <v>4</v>
      </c>
      <c r="BY50" s="19">
        <v>5</v>
      </c>
      <c r="BZ50" s="19">
        <v>12</v>
      </c>
      <c r="CA50" s="19">
        <v>29</v>
      </c>
      <c r="CB50" s="19">
        <v>1</v>
      </c>
      <c r="CC50" s="19">
        <v>23</v>
      </c>
      <c r="CD50" s="19">
        <v>179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</row>
    <row r="51" spans="2:91" ht="20.100000000000001" customHeight="1" thickBot="1" x14ac:dyDescent="0.25">
      <c r="B51" s="4" t="s">
        <v>238</v>
      </c>
      <c r="C51" s="19">
        <v>27</v>
      </c>
      <c r="D51" s="19">
        <v>0</v>
      </c>
      <c r="E51" s="19">
        <v>16</v>
      </c>
      <c r="F51" s="19">
        <v>149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1</v>
      </c>
      <c r="T51" s="19">
        <v>0</v>
      </c>
      <c r="U51" s="19">
        <v>2</v>
      </c>
      <c r="V51" s="19">
        <v>6</v>
      </c>
      <c r="W51" s="19">
        <v>7</v>
      </c>
      <c r="X51" s="19">
        <v>0</v>
      </c>
      <c r="Y51" s="19">
        <v>5</v>
      </c>
      <c r="Z51" s="19">
        <v>53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5</v>
      </c>
      <c r="AQ51" s="19">
        <v>10</v>
      </c>
      <c r="AR51" s="19">
        <v>0</v>
      </c>
      <c r="AS51" s="19">
        <v>2</v>
      </c>
      <c r="AT51" s="19">
        <v>34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1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9</v>
      </c>
      <c r="BW51" s="19">
        <v>1</v>
      </c>
      <c r="BX51" s="19">
        <v>0</v>
      </c>
      <c r="BY51" s="19">
        <v>0</v>
      </c>
      <c r="BZ51" s="19">
        <v>1</v>
      </c>
      <c r="CA51" s="19">
        <v>8</v>
      </c>
      <c r="CB51" s="19">
        <v>0</v>
      </c>
      <c r="CC51" s="19">
        <v>7</v>
      </c>
      <c r="CD51" s="19">
        <v>40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</row>
    <row r="52" spans="2:91" ht="20.100000000000001" customHeight="1" thickBot="1" x14ac:dyDescent="0.25">
      <c r="B52" s="4" t="s">
        <v>239</v>
      </c>
      <c r="C52" s="19">
        <v>25</v>
      </c>
      <c r="D52" s="19">
        <v>1</v>
      </c>
      <c r="E52" s="19">
        <v>43</v>
      </c>
      <c r="F52" s="19">
        <v>68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2</v>
      </c>
      <c r="T52" s="19">
        <v>1</v>
      </c>
      <c r="U52" s="19">
        <v>3</v>
      </c>
      <c r="V52" s="19">
        <v>1</v>
      </c>
      <c r="W52" s="19">
        <v>13</v>
      </c>
      <c r="X52" s="19">
        <v>0</v>
      </c>
      <c r="Y52" s="19">
        <v>16</v>
      </c>
      <c r="Z52" s="19">
        <v>29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5</v>
      </c>
      <c r="AR52" s="19">
        <v>0</v>
      </c>
      <c r="AS52" s="19">
        <v>9</v>
      </c>
      <c r="AT52" s="19">
        <v>5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1</v>
      </c>
      <c r="BT52" s="19">
        <v>0</v>
      </c>
      <c r="BU52" s="19">
        <v>1</v>
      </c>
      <c r="BV52" s="19">
        <v>1</v>
      </c>
      <c r="BW52" s="19">
        <v>0</v>
      </c>
      <c r="BX52" s="19">
        <v>0</v>
      </c>
      <c r="BY52" s="19">
        <v>0</v>
      </c>
      <c r="BZ52" s="19">
        <v>1</v>
      </c>
      <c r="CA52" s="19">
        <v>4</v>
      </c>
      <c r="CB52" s="19">
        <v>0</v>
      </c>
      <c r="CC52" s="19">
        <v>14</v>
      </c>
      <c r="CD52" s="19">
        <v>30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</row>
    <row r="53" spans="2:91" ht="20.100000000000001" customHeight="1" thickBot="1" x14ac:dyDescent="0.25">
      <c r="B53" s="4" t="s">
        <v>240</v>
      </c>
      <c r="C53" s="19">
        <v>55</v>
      </c>
      <c r="D53" s="19">
        <v>3</v>
      </c>
      <c r="E53" s="19">
        <v>40</v>
      </c>
      <c r="F53" s="19">
        <v>222</v>
      </c>
      <c r="G53" s="19">
        <v>1</v>
      </c>
      <c r="H53" s="19">
        <v>0</v>
      </c>
      <c r="I53" s="19">
        <v>1</v>
      </c>
      <c r="J53" s="19">
        <v>3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3</v>
      </c>
      <c r="T53" s="19">
        <v>0</v>
      </c>
      <c r="U53" s="19">
        <v>2</v>
      </c>
      <c r="V53" s="19">
        <v>4</v>
      </c>
      <c r="W53" s="19">
        <v>14</v>
      </c>
      <c r="X53" s="19">
        <v>0</v>
      </c>
      <c r="Y53" s="19">
        <v>14</v>
      </c>
      <c r="Z53" s="19">
        <v>67</v>
      </c>
      <c r="AA53" s="19">
        <v>0</v>
      </c>
      <c r="AB53" s="19">
        <v>0</v>
      </c>
      <c r="AC53" s="19">
        <v>1</v>
      </c>
      <c r="AD53" s="19">
        <v>0</v>
      </c>
      <c r="AE53" s="19">
        <v>0</v>
      </c>
      <c r="AF53" s="19">
        <v>0</v>
      </c>
      <c r="AG53" s="19">
        <v>0</v>
      </c>
      <c r="AH53" s="19">
        <v>1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1</v>
      </c>
      <c r="AP53" s="19">
        <v>0</v>
      </c>
      <c r="AQ53" s="19">
        <v>8</v>
      </c>
      <c r="AR53" s="19">
        <v>0</v>
      </c>
      <c r="AS53" s="19">
        <v>5</v>
      </c>
      <c r="AT53" s="19">
        <v>38</v>
      </c>
      <c r="AU53" s="19">
        <v>0</v>
      </c>
      <c r="AV53" s="19">
        <v>0</v>
      </c>
      <c r="AW53" s="19">
        <v>0</v>
      </c>
      <c r="AX53" s="19">
        <v>0</v>
      </c>
      <c r="AY53" s="19">
        <v>2</v>
      </c>
      <c r="AZ53" s="19">
        <v>0</v>
      </c>
      <c r="BA53" s="19">
        <v>2</v>
      </c>
      <c r="BB53" s="19">
        <v>11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3</v>
      </c>
      <c r="BT53" s="19">
        <v>0</v>
      </c>
      <c r="BU53" s="19">
        <v>2</v>
      </c>
      <c r="BV53" s="19">
        <v>27</v>
      </c>
      <c r="BW53" s="19">
        <v>2</v>
      </c>
      <c r="BX53" s="19">
        <v>3</v>
      </c>
      <c r="BY53" s="19">
        <v>1</v>
      </c>
      <c r="BZ53" s="19">
        <v>9</v>
      </c>
      <c r="CA53" s="19">
        <v>22</v>
      </c>
      <c r="CB53" s="19">
        <v>0</v>
      </c>
      <c r="CC53" s="19">
        <v>11</v>
      </c>
      <c r="CD53" s="19">
        <v>62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</row>
    <row r="54" spans="2:91" ht="20.100000000000001" customHeight="1" thickBot="1" x14ac:dyDescent="0.25">
      <c r="B54" s="4" t="s">
        <v>241</v>
      </c>
      <c r="C54" s="19">
        <v>635</v>
      </c>
      <c r="D54" s="19">
        <v>37</v>
      </c>
      <c r="E54" s="19">
        <v>632</v>
      </c>
      <c r="F54" s="19">
        <v>2199</v>
      </c>
      <c r="G54" s="19">
        <v>3</v>
      </c>
      <c r="H54" s="19">
        <v>0</v>
      </c>
      <c r="I54" s="19">
        <v>2</v>
      </c>
      <c r="J54" s="19">
        <v>12</v>
      </c>
      <c r="K54" s="19">
        <v>0</v>
      </c>
      <c r="L54" s="19">
        <v>0</v>
      </c>
      <c r="M54" s="19">
        <v>0</v>
      </c>
      <c r="N54" s="19">
        <v>8</v>
      </c>
      <c r="O54" s="19">
        <v>1</v>
      </c>
      <c r="P54" s="19">
        <v>0</v>
      </c>
      <c r="Q54" s="19">
        <v>0</v>
      </c>
      <c r="R54" s="19">
        <v>1</v>
      </c>
      <c r="S54" s="19">
        <v>29</v>
      </c>
      <c r="T54" s="19">
        <v>12</v>
      </c>
      <c r="U54" s="19">
        <v>31</v>
      </c>
      <c r="V54" s="19">
        <v>27</v>
      </c>
      <c r="W54" s="19">
        <v>170</v>
      </c>
      <c r="X54" s="19">
        <v>0</v>
      </c>
      <c r="Y54" s="19">
        <v>168</v>
      </c>
      <c r="Z54" s="19">
        <v>691</v>
      </c>
      <c r="AA54" s="19">
        <v>0</v>
      </c>
      <c r="AB54" s="19">
        <v>0</v>
      </c>
      <c r="AC54" s="19">
        <v>0</v>
      </c>
      <c r="AD54" s="19">
        <v>1</v>
      </c>
      <c r="AE54" s="19">
        <v>1</v>
      </c>
      <c r="AF54" s="19">
        <v>0</v>
      </c>
      <c r="AG54" s="19">
        <v>3</v>
      </c>
      <c r="AH54" s="19">
        <v>5</v>
      </c>
      <c r="AI54" s="19">
        <v>0</v>
      </c>
      <c r="AJ54" s="19">
        <v>0</v>
      </c>
      <c r="AK54" s="19">
        <v>0</v>
      </c>
      <c r="AL54" s="19">
        <v>0</v>
      </c>
      <c r="AM54" s="19">
        <v>16</v>
      </c>
      <c r="AN54" s="19">
        <v>3</v>
      </c>
      <c r="AO54" s="19">
        <v>17</v>
      </c>
      <c r="AP54" s="19">
        <v>16</v>
      </c>
      <c r="AQ54" s="19">
        <v>120</v>
      </c>
      <c r="AR54" s="19">
        <v>3</v>
      </c>
      <c r="AS54" s="19">
        <v>104</v>
      </c>
      <c r="AT54" s="19">
        <v>400</v>
      </c>
      <c r="AU54" s="19">
        <v>0</v>
      </c>
      <c r="AV54" s="19">
        <v>0</v>
      </c>
      <c r="AW54" s="19">
        <v>0</v>
      </c>
      <c r="AX54" s="19">
        <v>4</v>
      </c>
      <c r="AY54" s="19">
        <v>13</v>
      </c>
      <c r="AZ54" s="19">
        <v>0</v>
      </c>
      <c r="BA54" s="19">
        <v>13</v>
      </c>
      <c r="BB54" s="19">
        <v>16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1</v>
      </c>
      <c r="BN54" s="19">
        <v>2</v>
      </c>
      <c r="BO54" s="19">
        <v>0</v>
      </c>
      <c r="BP54" s="19">
        <v>0</v>
      </c>
      <c r="BQ54" s="19">
        <v>0</v>
      </c>
      <c r="BR54" s="19">
        <v>1</v>
      </c>
      <c r="BS54" s="19">
        <v>28</v>
      </c>
      <c r="BT54" s="19">
        <v>0</v>
      </c>
      <c r="BU54" s="19">
        <v>25</v>
      </c>
      <c r="BV54" s="19">
        <v>99</v>
      </c>
      <c r="BW54" s="19">
        <v>11</v>
      </c>
      <c r="BX54" s="19">
        <v>15</v>
      </c>
      <c r="BY54" s="19">
        <v>22</v>
      </c>
      <c r="BZ54" s="19">
        <v>35</v>
      </c>
      <c r="CA54" s="19">
        <v>243</v>
      </c>
      <c r="CB54" s="19">
        <v>4</v>
      </c>
      <c r="CC54" s="19">
        <v>246</v>
      </c>
      <c r="CD54" s="19">
        <v>881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</row>
    <row r="55" spans="2:91" ht="20.100000000000001" customHeight="1" thickBot="1" x14ac:dyDescent="0.25">
      <c r="B55" s="4" t="s">
        <v>242</v>
      </c>
      <c r="C55" s="19">
        <v>212</v>
      </c>
      <c r="D55" s="19">
        <v>9</v>
      </c>
      <c r="E55" s="19">
        <v>249</v>
      </c>
      <c r="F55" s="19">
        <v>1339</v>
      </c>
      <c r="G55" s="19">
        <v>0</v>
      </c>
      <c r="H55" s="19">
        <v>0</v>
      </c>
      <c r="I55" s="19">
        <v>1</v>
      </c>
      <c r="J55" s="19">
        <v>7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7</v>
      </c>
      <c r="T55" s="19">
        <v>2</v>
      </c>
      <c r="U55" s="19">
        <v>11</v>
      </c>
      <c r="V55" s="19">
        <v>19</v>
      </c>
      <c r="W55" s="19">
        <v>70</v>
      </c>
      <c r="X55" s="19">
        <v>1</v>
      </c>
      <c r="Y55" s="19">
        <v>76</v>
      </c>
      <c r="Z55" s="19">
        <v>376</v>
      </c>
      <c r="AA55" s="19">
        <v>1</v>
      </c>
      <c r="AB55" s="19">
        <v>0</v>
      </c>
      <c r="AC55" s="19">
        <v>2</v>
      </c>
      <c r="AD55" s="19">
        <v>0</v>
      </c>
      <c r="AE55" s="19">
        <v>2</v>
      </c>
      <c r="AF55" s="19">
        <v>0</v>
      </c>
      <c r="AG55" s="19">
        <v>1</v>
      </c>
      <c r="AH55" s="19">
        <v>20</v>
      </c>
      <c r="AI55" s="19">
        <v>0</v>
      </c>
      <c r="AJ55" s="19">
        <v>0</v>
      </c>
      <c r="AK55" s="19">
        <v>0</v>
      </c>
      <c r="AL55" s="19">
        <v>0</v>
      </c>
      <c r="AM55" s="19">
        <v>5</v>
      </c>
      <c r="AN55" s="19">
        <v>2</v>
      </c>
      <c r="AO55" s="19">
        <v>6</v>
      </c>
      <c r="AP55" s="19">
        <v>20</v>
      </c>
      <c r="AQ55" s="19">
        <v>27</v>
      </c>
      <c r="AR55" s="19">
        <v>0</v>
      </c>
      <c r="AS55" s="19">
        <v>30</v>
      </c>
      <c r="AT55" s="19">
        <v>231</v>
      </c>
      <c r="AU55" s="19">
        <v>1</v>
      </c>
      <c r="AV55" s="19">
        <v>0</v>
      </c>
      <c r="AW55" s="19">
        <v>0</v>
      </c>
      <c r="AX55" s="19">
        <v>7</v>
      </c>
      <c r="AY55" s="19">
        <v>10</v>
      </c>
      <c r="AZ55" s="19">
        <v>0</v>
      </c>
      <c r="BA55" s="19">
        <v>11</v>
      </c>
      <c r="BB55" s="19">
        <v>11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5</v>
      </c>
      <c r="BT55" s="19">
        <v>0</v>
      </c>
      <c r="BU55" s="19">
        <v>5</v>
      </c>
      <c r="BV55" s="19">
        <v>36</v>
      </c>
      <c r="BW55" s="19">
        <v>9</v>
      </c>
      <c r="BX55" s="19">
        <v>3</v>
      </c>
      <c r="BY55" s="19">
        <v>22</v>
      </c>
      <c r="BZ55" s="19">
        <v>49</v>
      </c>
      <c r="CA55" s="19">
        <v>75</v>
      </c>
      <c r="CB55" s="19">
        <v>1</v>
      </c>
      <c r="CC55" s="19">
        <v>84</v>
      </c>
      <c r="CD55" s="19">
        <v>563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</row>
    <row r="56" spans="2:91" ht="20.100000000000001" customHeight="1" thickBot="1" x14ac:dyDescent="0.25">
      <c r="B56" s="4" t="s">
        <v>243</v>
      </c>
      <c r="C56" s="19">
        <v>75</v>
      </c>
      <c r="D56" s="19">
        <v>0</v>
      </c>
      <c r="E56" s="19">
        <v>90</v>
      </c>
      <c r="F56" s="19">
        <v>187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1</v>
      </c>
      <c r="T56" s="19">
        <v>0</v>
      </c>
      <c r="U56" s="19">
        <v>1</v>
      </c>
      <c r="V56" s="19">
        <v>2</v>
      </c>
      <c r="W56" s="19">
        <v>22</v>
      </c>
      <c r="X56" s="19">
        <v>0</v>
      </c>
      <c r="Y56" s="19">
        <v>34</v>
      </c>
      <c r="Z56" s="19">
        <v>58</v>
      </c>
      <c r="AA56" s="19">
        <v>0</v>
      </c>
      <c r="AB56" s="19">
        <v>0</v>
      </c>
      <c r="AC56" s="19">
        <v>0</v>
      </c>
      <c r="AD56" s="19">
        <v>0</v>
      </c>
      <c r="AE56" s="19">
        <v>2</v>
      </c>
      <c r="AF56" s="19">
        <v>0</v>
      </c>
      <c r="AG56" s="19">
        <v>4</v>
      </c>
      <c r="AH56" s="19">
        <v>4</v>
      </c>
      <c r="AI56" s="19">
        <v>0</v>
      </c>
      <c r="AJ56" s="19">
        <v>0</v>
      </c>
      <c r="AK56" s="19">
        <v>0</v>
      </c>
      <c r="AL56" s="19">
        <v>0</v>
      </c>
      <c r="AM56" s="19">
        <v>2</v>
      </c>
      <c r="AN56" s="19">
        <v>0</v>
      </c>
      <c r="AO56" s="19">
        <v>1</v>
      </c>
      <c r="AP56" s="19">
        <v>2</v>
      </c>
      <c r="AQ56" s="19">
        <v>16</v>
      </c>
      <c r="AR56" s="19">
        <v>0</v>
      </c>
      <c r="AS56" s="19">
        <v>25</v>
      </c>
      <c r="AT56" s="19">
        <v>25</v>
      </c>
      <c r="AU56" s="19">
        <v>0</v>
      </c>
      <c r="AV56" s="19">
        <v>0</v>
      </c>
      <c r="AW56" s="19">
        <v>1</v>
      </c>
      <c r="AX56" s="19">
        <v>0</v>
      </c>
      <c r="AY56" s="19">
        <v>5</v>
      </c>
      <c r="AZ56" s="19">
        <v>0</v>
      </c>
      <c r="BA56" s="19">
        <v>6</v>
      </c>
      <c r="BB56" s="19">
        <v>1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1</v>
      </c>
      <c r="BN56" s="19">
        <v>1</v>
      </c>
      <c r="BO56" s="19">
        <v>0</v>
      </c>
      <c r="BP56" s="19">
        <v>0</v>
      </c>
      <c r="BQ56" s="19">
        <v>0</v>
      </c>
      <c r="BR56" s="19">
        <v>0</v>
      </c>
      <c r="BS56" s="19">
        <v>1</v>
      </c>
      <c r="BT56" s="19">
        <v>0</v>
      </c>
      <c r="BU56" s="19">
        <v>1</v>
      </c>
      <c r="BV56" s="19">
        <v>18</v>
      </c>
      <c r="BW56" s="19">
        <v>0</v>
      </c>
      <c r="BX56" s="19">
        <v>0</v>
      </c>
      <c r="BY56" s="19">
        <v>0</v>
      </c>
      <c r="BZ56" s="19">
        <v>5</v>
      </c>
      <c r="CA56" s="19">
        <v>26</v>
      </c>
      <c r="CB56" s="19">
        <v>0</v>
      </c>
      <c r="CC56" s="19">
        <v>16</v>
      </c>
      <c r="CD56" s="19">
        <v>71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</row>
    <row r="57" spans="2:91" ht="20.100000000000001" customHeight="1" thickBot="1" x14ac:dyDescent="0.25">
      <c r="B57" s="4" t="s">
        <v>244</v>
      </c>
      <c r="C57" s="19">
        <v>54</v>
      </c>
      <c r="D57" s="19">
        <v>0</v>
      </c>
      <c r="E57" s="19">
        <v>37</v>
      </c>
      <c r="F57" s="19">
        <v>274</v>
      </c>
      <c r="G57" s="19">
        <v>2</v>
      </c>
      <c r="H57" s="19">
        <v>0</v>
      </c>
      <c r="I57" s="19">
        <v>0</v>
      </c>
      <c r="J57" s="19">
        <v>4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1</v>
      </c>
      <c r="S57" s="19">
        <v>1</v>
      </c>
      <c r="T57" s="19">
        <v>0</v>
      </c>
      <c r="U57" s="19">
        <v>2</v>
      </c>
      <c r="V57" s="19">
        <v>0</v>
      </c>
      <c r="W57" s="19">
        <v>23</v>
      </c>
      <c r="X57" s="19">
        <v>0</v>
      </c>
      <c r="Y57" s="19">
        <v>16</v>
      </c>
      <c r="Z57" s="19">
        <v>99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2</v>
      </c>
      <c r="AI57" s="19">
        <v>0</v>
      </c>
      <c r="AJ57" s="19">
        <v>0</v>
      </c>
      <c r="AK57" s="19">
        <v>0</v>
      </c>
      <c r="AL57" s="19">
        <v>0</v>
      </c>
      <c r="AM57" s="19">
        <v>2</v>
      </c>
      <c r="AN57" s="19">
        <v>0</v>
      </c>
      <c r="AO57" s="19">
        <v>1</v>
      </c>
      <c r="AP57" s="19">
        <v>3</v>
      </c>
      <c r="AQ57" s="19">
        <v>10</v>
      </c>
      <c r="AR57" s="19">
        <v>0</v>
      </c>
      <c r="AS57" s="19">
        <v>4</v>
      </c>
      <c r="AT57" s="19">
        <v>51</v>
      </c>
      <c r="AU57" s="19">
        <v>0</v>
      </c>
      <c r="AV57" s="19">
        <v>0</v>
      </c>
      <c r="AW57" s="19">
        <v>0</v>
      </c>
      <c r="AX57" s="19">
        <v>0</v>
      </c>
      <c r="AY57" s="19">
        <v>1</v>
      </c>
      <c r="AZ57" s="19">
        <v>0</v>
      </c>
      <c r="BA57" s="19">
        <v>2</v>
      </c>
      <c r="BB57" s="19">
        <v>6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1</v>
      </c>
      <c r="BL57" s="19">
        <v>0</v>
      </c>
      <c r="BM57" s="19">
        <v>0</v>
      </c>
      <c r="BN57" s="19">
        <v>7</v>
      </c>
      <c r="BO57" s="19">
        <v>0</v>
      </c>
      <c r="BP57" s="19">
        <v>0</v>
      </c>
      <c r="BQ57" s="19">
        <v>0</v>
      </c>
      <c r="BR57" s="19">
        <v>0</v>
      </c>
      <c r="BS57" s="19">
        <v>1</v>
      </c>
      <c r="BT57" s="19">
        <v>0</v>
      </c>
      <c r="BU57" s="19">
        <v>4</v>
      </c>
      <c r="BV57" s="19">
        <v>10</v>
      </c>
      <c r="BW57" s="19">
        <v>2</v>
      </c>
      <c r="BX57" s="19">
        <v>0</v>
      </c>
      <c r="BY57" s="19">
        <v>0</v>
      </c>
      <c r="BZ57" s="19">
        <v>5</v>
      </c>
      <c r="CA57" s="19">
        <v>11</v>
      </c>
      <c r="CB57" s="19">
        <v>0</v>
      </c>
      <c r="CC57" s="19">
        <v>8</v>
      </c>
      <c r="CD57" s="19">
        <v>86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</row>
    <row r="58" spans="2:91" ht="20.100000000000001" customHeight="1" thickBot="1" x14ac:dyDescent="0.25">
      <c r="B58" s="4" t="s">
        <v>270</v>
      </c>
      <c r="C58" s="19">
        <v>80</v>
      </c>
      <c r="D58" s="19">
        <v>0</v>
      </c>
      <c r="E58" s="19">
        <v>82</v>
      </c>
      <c r="F58" s="19">
        <v>228</v>
      </c>
      <c r="G58" s="19">
        <v>0</v>
      </c>
      <c r="H58" s="19">
        <v>0</v>
      </c>
      <c r="I58" s="19">
        <v>1</v>
      </c>
      <c r="J58" s="19">
        <v>2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5</v>
      </c>
      <c r="T58" s="19">
        <v>0</v>
      </c>
      <c r="U58" s="19">
        <v>4</v>
      </c>
      <c r="V58" s="19">
        <v>2</v>
      </c>
      <c r="W58" s="19">
        <v>23</v>
      </c>
      <c r="X58" s="19">
        <v>0</v>
      </c>
      <c r="Y58" s="19">
        <v>24</v>
      </c>
      <c r="Z58" s="19">
        <v>74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1</v>
      </c>
      <c r="AH58" s="19">
        <v>1</v>
      </c>
      <c r="AI58" s="19">
        <v>0</v>
      </c>
      <c r="AJ58" s="19">
        <v>0</v>
      </c>
      <c r="AK58" s="19">
        <v>0</v>
      </c>
      <c r="AL58" s="19">
        <v>0</v>
      </c>
      <c r="AM58" s="19">
        <v>2</v>
      </c>
      <c r="AN58" s="19">
        <v>0</v>
      </c>
      <c r="AO58" s="19">
        <v>1</v>
      </c>
      <c r="AP58" s="19">
        <v>4</v>
      </c>
      <c r="AQ58" s="19">
        <v>21</v>
      </c>
      <c r="AR58" s="19">
        <v>0</v>
      </c>
      <c r="AS58" s="19">
        <v>18</v>
      </c>
      <c r="AT58" s="19">
        <v>40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4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2</v>
      </c>
      <c r="BT58" s="19">
        <v>0</v>
      </c>
      <c r="BU58" s="19">
        <v>0</v>
      </c>
      <c r="BV58" s="19">
        <v>11</v>
      </c>
      <c r="BW58" s="19">
        <v>2</v>
      </c>
      <c r="BX58" s="19">
        <v>0</v>
      </c>
      <c r="BY58" s="19">
        <v>2</v>
      </c>
      <c r="BZ58" s="19">
        <v>3</v>
      </c>
      <c r="CA58" s="19">
        <v>25</v>
      </c>
      <c r="CB58" s="19">
        <v>0</v>
      </c>
      <c r="CC58" s="19">
        <v>31</v>
      </c>
      <c r="CD58" s="19">
        <v>87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</row>
    <row r="59" spans="2:91" ht="20.100000000000001" customHeight="1" thickBot="1" x14ac:dyDescent="0.25">
      <c r="B59" s="4" t="s">
        <v>246</v>
      </c>
      <c r="C59" s="19">
        <v>116</v>
      </c>
      <c r="D59" s="19">
        <v>8</v>
      </c>
      <c r="E59" s="19">
        <v>131</v>
      </c>
      <c r="F59" s="19">
        <v>299</v>
      </c>
      <c r="G59" s="19">
        <v>2</v>
      </c>
      <c r="H59" s="19">
        <v>0</v>
      </c>
      <c r="I59" s="19">
        <v>4</v>
      </c>
      <c r="J59" s="19">
        <v>5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4</v>
      </c>
      <c r="T59" s="19">
        <v>3</v>
      </c>
      <c r="U59" s="19">
        <v>6</v>
      </c>
      <c r="V59" s="19">
        <v>3</v>
      </c>
      <c r="W59" s="19">
        <v>39</v>
      </c>
      <c r="X59" s="19">
        <v>0</v>
      </c>
      <c r="Y59" s="19">
        <v>31</v>
      </c>
      <c r="Z59" s="19">
        <v>94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1</v>
      </c>
      <c r="AH59" s="19">
        <v>1</v>
      </c>
      <c r="AI59" s="19">
        <v>0</v>
      </c>
      <c r="AJ59" s="19">
        <v>0</v>
      </c>
      <c r="AK59" s="19">
        <v>0</v>
      </c>
      <c r="AL59" s="19">
        <v>0</v>
      </c>
      <c r="AM59" s="19">
        <v>2</v>
      </c>
      <c r="AN59" s="19">
        <v>1</v>
      </c>
      <c r="AO59" s="19">
        <v>5</v>
      </c>
      <c r="AP59" s="19">
        <v>2</v>
      </c>
      <c r="AQ59" s="19">
        <v>25</v>
      </c>
      <c r="AR59" s="19">
        <v>0</v>
      </c>
      <c r="AS59" s="19">
        <v>29</v>
      </c>
      <c r="AT59" s="19">
        <v>72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2</v>
      </c>
      <c r="BT59" s="19">
        <v>0</v>
      </c>
      <c r="BU59" s="19">
        <v>3</v>
      </c>
      <c r="BV59" s="19">
        <v>10</v>
      </c>
      <c r="BW59" s="19">
        <v>9</v>
      </c>
      <c r="BX59" s="19">
        <v>4</v>
      </c>
      <c r="BY59" s="19">
        <v>16</v>
      </c>
      <c r="BZ59" s="19">
        <v>3</v>
      </c>
      <c r="CA59" s="19">
        <v>33</v>
      </c>
      <c r="CB59" s="19">
        <v>0</v>
      </c>
      <c r="CC59" s="19">
        <v>36</v>
      </c>
      <c r="CD59" s="19">
        <v>109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</row>
    <row r="60" spans="2:91" ht="20.100000000000001" customHeight="1" thickBot="1" x14ac:dyDescent="0.25">
      <c r="B60" s="4" t="s">
        <v>247</v>
      </c>
      <c r="C60" s="19">
        <v>45</v>
      </c>
      <c r="D60" s="19">
        <v>3</v>
      </c>
      <c r="E60" s="19">
        <v>31</v>
      </c>
      <c r="F60" s="19">
        <v>132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</v>
      </c>
      <c r="P60" s="19">
        <v>0</v>
      </c>
      <c r="Q60" s="19">
        <v>0</v>
      </c>
      <c r="R60" s="19">
        <v>1</v>
      </c>
      <c r="S60" s="19">
        <v>1</v>
      </c>
      <c r="T60" s="19">
        <v>0</v>
      </c>
      <c r="U60" s="19">
        <v>1</v>
      </c>
      <c r="V60" s="19">
        <v>3</v>
      </c>
      <c r="W60" s="19">
        <v>12</v>
      </c>
      <c r="X60" s="19">
        <v>0</v>
      </c>
      <c r="Y60" s="19">
        <v>7</v>
      </c>
      <c r="Z60" s="19">
        <v>49</v>
      </c>
      <c r="AA60" s="19">
        <v>1</v>
      </c>
      <c r="AB60" s="19">
        <v>0</v>
      </c>
      <c r="AC60" s="19">
        <v>0</v>
      </c>
      <c r="AD60" s="19">
        <v>2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2</v>
      </c>
      <c r="AN60" s="19">
        <v>2</v>
      </c>
      <c r="AO60" s="19">
        <v>1</v>
      </c>
      <c r="AP60" s="19">
        <v>3</v>
      </c>
      <c r="AQ60" s="19">
        <v>10</v>
      </c>
      <c r="AR60" s="19">
        <v>0</v>
      </c>
      <c r="AS60" s="19">
        <v>10</v>
      </c>
      <c r="AT60" s="19">
        <v>24</v>
      </c>
      <c r="AU60" s="19">
        <v>2</v>
      </c>
      <c r="AV60" s="19">
        <v>0</v>
      </c>
      <c r="AW60" s="19">
        <v>1</v>
      </c>
      <c r="AX60" s="19">
        <v>2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8</v>
      </c>
      <c r="BW60" s="19">
        <v>1</v>
      </c>
      <c r="BX60" s="19">
        <v>1</v>
      </c>
      <c r="BY60" s="19">
        <v>1</v>
      </c>
      <c r="BZ60" s="19">
        <v>3</v>
      </c>
      <c r="CA60" s="19">
        <v>15</v>
      </c>
      <c r="CB60" s="19">
        <v>0</v>
      </c>
      <c r="CC60" s="19">
        <v>10</v>
      </c>
      <c r="CD60" s="19">
        <v>37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</row>
    <row r="61" spans="2:91" ht="20.100000000000001" customHeight="1" thickBot="1" x14ac:dyDescent="0.25">
      <c r="B61" s="7" t="s">
        <v>22</v>
      </c>
      <c r="C61" s="9">
        <f>SUM(C11:C60)</f>
        <v>5171</v>
      </c>
      <c r="D61" s="9">
        <f t="shared" ref="D61:AT61" si="0">SUM(D11:D60)</f>
        <v>163</v>
      </c>
      <c r="E61" s="9">
        <f t="shared" si="0"/>
        <v>5338</v>
      </c>
      <c r="F61" s="9">
        <f t="shared" si="0"/>
        <v>19157</v>
      </c>
      <c r="G61" s="9">
        <f t="shared" si="0"/>
        <v>26</v>
      </c>
      <c r="H61" s="9">
        <f t="shared" si="0"/>
        <v>0</v>
      </c>
      <c r="I61" s="9">
        <f t="shared" si="0"/>
        <v>33</v>
      </c>
      <c r="J61" s="9">
        <f t="shared" si="0"/>
        <v>142</v>
      </c>
      <c r="K61" s="9">
        <f t="shared" si="0"/>
        <v>6</v>
      </c>
      <c r="L61" s="9">
        <f t="shared" si="0"/>
        <v>0</v>
      </c>
      <c r="M61" s="9">
        <f t="shared" si="0"/>
        <v>6</v>
      </c>
      <c r="N61" s="9">
        <f t="shared" si="0"/>
        <v>25</v>
      </c>
      <c r="O61" s="9">
        <f t="shared" si="0"/>
        <v>3</v>
      </c>
      <c r="P61" s="9">
        <f t="shared" si="0"/>
        <v>0</v>
      </c>
      <c r="Q61" s="9">
        <f t="shared" si="0"/>
        <v>2</v>
      </c>
      <c r="R61" s="9">
        <f t="shared" si="0"/>
        <v>8</v>
      </c>
      <c r="S61" s="9">
        <f t="shared" si="0"/>
        <v>233</v>
      </c>
      <c r="T61" s="9">
        <f t="shared" si="0"/>
        <v>57</v>
      </c>
      <c r="U61" s="9">
        <f t="shared" si="0"/>
        <v>266</v>
      </c>
      <c r="V61" s="9">
        <f t="shared" si="0"/>
        <v>318</v>
      </c>
      <c r="W61" s="9">
        <f t="shared" si="0"/>
        <v>1642</v>
      </c>
      <c r="X61" s="9">
        <f t="shared" si="0"/>
        <v>4</v>
      </c>
      <c r="Y61" s="9">
        <f t="shared" si="0"/>
        <v>1653</v>
      </c>
      <c r="Z61" s="9">
        <f t="shared" si="0"/>
        <v>6247</v>
      </c>
      <c r="AA61" s="9">
        <f t="shared" si="0"/>
        <v>7</v>
      </c>
      <c r="AB61" s="9">
        <f t="shared" si="0"/>
        <v>1</v>
      </c>
      <c r="AC61" s="9">
        <f t="shared" si="0"/>
        <v>12</v>
      </c>
      <c r="AD61" s="9">
        <f t="shared" si="0"/>
        <v>18</v>
      </c>
      <c r="AE61" s="9">
        <f t="shared" si="0"/>
        <v>32</v>
      </c>
      <c r="AF61" s="9">
        <f t="shared" si="0"/>
        <v>0</v>
      </c>
      <c r="AG61" s="9">
        <f t="shared" si="0"/>
        <v>47</v>
      </c>
      <c r="AH61" s="9">
        <f t="shared" si="0"/>
        <v>128</v>
      </c>
      <c r="AI61" s="9">
        <f t="shared" si="0"/>
        <v>0</v>
      </c>
      <c r="AJ61" s="9">
        <f t="shared" si="0"/>
        <v>0</v>
      </c>
      <c r="AK61" s="9">
        <f t="shared" si="0"/>
        <v>1</v>
      </c>
      <c r="AL61" s="9">
        <f t="shared" si="0"/>
        <v>0</v>
      </c>
      <c r="AM61" s="9">
        <f t="shared" si="0"/>
        <v>113</v>
      </c>
      <c r="AN61" s="9">
        <f t="shared" si="0"/>
        <v>23</v>
      </c>
      <c r="AO61" s="9">
        <f t="shared" si="0"/>
        <v>115</v>
      </c>
      <c r="AP61" s="9">
        <f t="shared" si="0"/>
        <v>214</v>
      </c>
      <c r="AQ61" s="9">
        <f t="shared" si="0"/>
        <v>866</v>
      </c>
      <c r="AR61" s="9">
        <f t="shared" si="0"/>
        <v>6</v>
      </c>
      <c r="AS61" s="9">
        <f t="shared" si="0"/>
        <v>889</v>
      </c>
      <c r="AT61" s="9">
        <f t="shared" si="0"/>
        <v>3347</v>
      </c>
      <c r="AU61" s="9">
        <f t="shared" ref="AU61:CL61" si="1">SUM(AU11:AU60)</f>
        <v>9</v>
      </c>
      <c r="AV61" s="9">
        <f t="shared" si="1"/>
        <v>0</v>
      </c>
      <c r="AW61" s="9">
        <f t="shared" si="1"/>
        <v>14</v>
      </c>
      <c r="AX61" s="9">
        <f t="shared" si="1"/>
        <v>50</v>
      </c>
      <c r="AY61" s="9">
        <f t="shared" si="1"/>
        <v>94</v>
      </c>
      <c r="AZ61" s="9">
        <f t="shared" si="1"/>
        <v>0</v>
      </c>
      <c r="BA61" s="9">
        <f t="shared" si="1"/>
        <v>93</v>
      </c>
      <c r="BB61" s="9">
        <f t="shared" si="1"/>
        <v>222</v>
      </c>
      <c r="BC61" s="9">
        <f t="shared" si="1"/>
        <v>2</v>
      </c>
      <c r="BD61" s="9">
        <f t="shared" si="1"/>
        <v>0</v>
      </c>
      <c r="BE61" s="9">
        <f t="shared" si="1"/>
        <v>2</v>
      </c>
      <c r="BF61" s="9">
        <f t="shared" si="1"/>
        <v>3</v>
      </c>
      <c r="BG61" s="9">
        <f t="shared" si="1"/>
        <v>2</v>
      </c>
      <c r="BH61" s="9">
        <f t="shared" si="1"/>
        <v>0</v>
      </c>
      <c r="BI61" s="9">
        <f t="shared" si="1"/>
        <v>2</v>
      </c>
      <c r="BJ61" s="9">
        <f t="shared" si="1"/>
        <v>0</v>
      </c>
      <c r="BK61" s="9">
        <f t="shared" si="1"/>
        <v>27</v>
      </c>
      <c r="BL61" s="9">
        <f t="shared" si="1"/>
        <v>0</v>
      </c>
      <c r="BM61" s="9">
        <f t="shared" si="1"/>
        <v>20</v>
      </c>
      <c r="BN61" s="9">
        <f t="shared" si="1"/>
        <v>82</v>
      </c>
      <c r="BO61" s="9">
        <f t="shared" si="1"/>
        <v>0</v>
      </c>
      <c r="BP61" s="9">
        <f t="shared" si="1"/>
        <v>0</v>
      </c>
      <c r="BQ61" s="9">
        <f t="shared" si="1"/>
        <v>0</v>
      </c>
      <c r="BR61" s="9">
        <f t="shared" si="1"/>
        <v>1</v>
      </c>
      <c r="BS61" s="9">
        <f t="shared" si="1"/>
        <v>133</v>
      </c>
      <c r="BT61" s="9">
        <f t="shared" si="1"/>
        <v>0</v>
      </c>
      <c r="BU61" s="9">
        <f t="shared" si="1"/>
        <v>118</v>
      </c>
      <c r="BV61" s="9">
        <f t="shared" si="1"/>
        <v>747</v>
      </c>
      <c r="BW61" s="9">
        <f t="shared" si="1"/>
        <v>209</v>
      </c>
      <c r="BX61" s="9">
        <f t="shared" si="1"/>
        <v>60</v>
      </c>
      <c r="BY61" s="9">
        <f t="shared" si="1"/>
        <v>237</v>
      </c>
      <c r="BZ61" s="9">
        <f t="shared" si="1"/>
        <v>446</v>
      </c>
      <c r="CA61" s="9">
        <f t="shared" si="1"/>
        <v>1758</v>
      </c>
      <c r="CB61" s="9">
        <f t="shared" si="1"/>
        <v>12</v>
      </c>
      <c r="CC61" s="9">
        <f t="shared" si="1"/>
        <v>1820</v>
      </c>
      <c r="CD61" s="9">
        <f t="shared" si="1"/>
        <v>7134</v>
      </c>
      <c r="CE61" s="9">
        <f t="shared" si="1"/>
        <v>1</v>
      </c>
      <c r="CF61" s="9">
        <f t="shared" si="1"/>
        <v>0</v>
      </c>
      <c r="CG61" s="9">
        <f t="shared" si="1"/>
        <v>1</v>
      </c>
      <c r="CH61" s="9">
        <f t="shared" si="1"/>
        <v>3</v>
      </c>
      <c r="CI61" s="9">
        <f t="shared" si="1"/>
        <v>8</v>
      </c>
      <c r="CJ61" s="9">
        <f t="shared" si="1"/>
        <v>0</v>
      </c>
      <c r="CK61" s="9">
        <f t="shared" si="1"/>
        <v>7</v>
      </c>
      <c r="CL61" s="9">
        <f t="shared" si="1"/>
        <v>22</v>
      </c>
      <c r="CM61" s="49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5" t="s">
        <v>82</v>
      </c>
      <c r="D9" s="72"/>
      <c r="E9" s="72"/>
      <c r="F9" s="75" t="s">
        <v>83</v>
      </c>
      <c r="G9" s="72"/>
      <c r="H9" s="72"/>
      <c r="I9" s="75" t="s">
        <v>84</v>
      </c>
      <c r="J9" s="72"/>
      <c r="K9" s="72"/>
      <c r="L9" s="75" t="s">
        <v>85</v>
      </c>
      <c r="M9" s="72"/>
      <c r="N9" s="72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8">
        <v>9</v>
      </c>
      <c r="D11" s="18">
        <v>17</v>
      </c>
      <c r="E11" s="18">
        <v>64</v>
      </c>
      <c r="F11" s="18">
        <v>2</v>
      </c>
      <c r="G11" s="18">
        <v>3</v>
      </c>
      <c r="H11" s="18">
        <v>1</v>
      </c>
      <c r="I11" s="18">
        <v>6</v>
      </c>
      <c r="J11" s="18">
        <v>14</v>
      </c>
      <c r="K11" s="18">
        <v>61</v>
      </c>
      <c r="L11" s="18">
        <v>1</v>
      </c>
      <c r="M11" s="18">
        <v>0</v>
      </c>
      <c r="N11" s="18">
        <v>2</v>
      </c>
    </row>
    <row r="12" spans="2:14" ht="20.100000000000001" customHeight="1" thickBot="1" x14ac:dyDescent="0.25">
      <c r="B12" s="4" t="s">
        <v>199</v>
      </c>
      <c r="C12" s="19">
        <v>28</v>
      </c>
      <c r="D12" s="19">
        <v>40</v>
      </c>
      <c r="E12" s="19">
        <v>58</v>
      </c>
      <c r="F12" s="19">
        <v>6</v>
      </c>
      <c r="G12" s="19">
        <v>3</v>
      </c>
      <c r="H12" s="19">
        <v>6</v>
      </c>
      <c r="I12" s="19">
        <v>21</v>
      </c>
      <c r="J12" s="19">
        <v>35</v>
      </c>
      <c r="K12" s="19">
        <v>51</v>
      </c>
      <c r="L12" s="19">
        <v>1</v>
      </c>
      <c r="M12" s="19">
        <v>2</v>
      </c>
      <c r="N12" s="19">
        <v>1</v>
      </c>
    </row>
    <row r="13" spans="2:14" ht="20.100000000000001" customHeight="1" thickBot="1" x14ac:dyDescent="0.25">
      <c r="B13" s="4" t="s">
        <v>200</v>
      </c>
      <c r="C13" s="19">
        <v>91</v>
      </c>
      <c r="D13" s="19">
        <v>69</v>
      </c>
      <c r="E13" s="19">
        <v>77</v>
      </c>
      <c r="F13" s="19">
        <v>5</v>
      </c>
      <c r="G13" s="19">
        <v>6</v>
      </c>
      <c r="H13" s="19">
        <v>3</v>
      </c>
      <c r="I13" s="19">
        <v>86</v>
      </c>
      <c r="J13" s="19">
        <v>63</v>
      </c>
      <c r="K13" s="19">
        <v>71</v>
      </c>
      <c r="L13" s="19">
        <v>0</v>
      </c>
      <c r="M13" s="19">
        <v>0</v>
      </c>
      <c r="N13" s="19">
        <v>3</v>
      </c>
    </row>
    <row r="14" spans="2:14" ht="20.100000000000001" customHeight="1" thickBot="1" x14ac:dyDescent="0.25">
      <c r="B14" s="4" t="s">
        <v>201</v>
      </c>
      <c r="C14" s="19">
        <v>11</v>
      </c>
      <c r="D14" s="19">
        <v>14</v>
      </c>
      <c r="E14" s="19">
        <v>38</v>
      </c>
      <c r="F14" s="19">
        <v>3</v>
      </c>
      <c r="G14" s="19">
        <v>2</v>
      </c>
      <c r="H14" s="19">
        <v>2</v>
      </c>
      <c r="I14" s="19">
        <v>7</v>
      </c>
      <c r="J14" s="19">
        <v>10</v>
      </c>
      <c r="K14" s="19">
        <v>34</v>
      </c>
      <c r="L14" s="19">
        <v>1</v>
      </c>
      <c r="M14" s="19">
        <v>2</v>
      </c>
      <c r="N14" s="19">
        <v>2</v>
      </c>
    </row>
    <row r="15" spans="2:14" ht="20.100000000000001" customHeight="1" thickBot="1" x14ac:dyDescent="0.25">
      <c r="B15" s="4" t="s">
        <v>202</v>
      </c>
      <c r="C15" s="19">
        <v>10</v>
      </c>
      <c r="D15" s="19">
        <v>12</v>
      </c>
      <c r="E15" s="19">
        <v>9</v>
      </c>
      <c r="F15" s="19">
        <v>0</v>
      </c>
      <c r="G15" s="19">
        <v>2</v>
      </c>
      <c r="H15" s="19">
        <v>2</v>
      </c>
      <c r="I15" s="19">
        <v>7</v>
      </c>
      <c r="J15" s="19">
        <v>8</v>
      </c>
      <c r="K15" s="19">
        <v>3</v>
      </c>
      <c r="L15" s="19">
        <v>3</v>
      </c>
      <c r="M15" s="19">
        <v>2</v>
      </c>
      <c r="N15" s="19">
        <v>4</v>
      </c>
    </row>
    <row r="16" spans="2:14" ht="20.100000000000001" customHeight="1" thickBot="1" x14ac:dyDescent="0.25">
      <c r="B16" s="4" t="s">
        <v>203</v>
      </c>
      <c r="C16" s="19">
        <v>14</v>
      </c>
      <c r="D16" s="19">
        <v>14</v>
      </c>
      <c r="E16" s="19">
        <v>14</v>
      </c>
      <c r="F16" s="19">
        <v>5</v>
      </c>
      <c r="G16" s="19">
        <v>3</v>
      </c>
      <c r="H16" s="19">
        <v>3</v>
      </c>
      <c r="I16" s="19">
        <v>9</v>
      </c>
      <c r="J16" s="19">
        <v>10</v>
      </c>
      <c r="K16" s="19">
        <v>9</v>
      </c>
      <c r="L16" s="19">
        <v>0</v>
      </c>
      <c r="M16" s="19">
        <v>1</v>
      </c>
      <c r="N16" s="19">
        <v>2</v>
      </c>
    </row>
    <row r="17" spans="2:14" ht="20.100000000000001" customHeight="1" thickBot="1" x14ac:dyDescent="0.25">
      <c r="B17" s="4" t="s">
        <v>204</v>
      </c>
      <c r="C17" s="19">
        <v>60</v>
      </c>
      <c r="D17" s="19">
        <v>75</v>
      </c>
      <c r="E17" s="19">
        <v>156</v>
      </c>
      <c r="F17" s="19">
        <v>8</v>
      </c>
      <c r="G17" s="19">
        <v>9</v>
      </c>
      <c r="H17" s="19">
        <v>9</v>
      </c>
      <c r="I17" s="19">
        <v>47</v>
      </c>
      <c r="J17" s="19">
        <v>60</v>
      </c>
      <c r="K17" s="19">
        <v>139</v>
      </c>
      <c r="L17" s="19">
        <v>5</v>
      </c>
      <c r="M17" s="19">
        <v>6</v>
      </c>
      <c r="N17" s="19">
        <v>8</v>
      </c>
    </row>
    <row r="18" spans="2:14" ht="20.100000000000001" customHeight="1" thickBot="1" x14ac:dyDescent="0.25">
      <c r="B18" s="4" t="s">
        <v>205</v>
      </c>
      <c r="C18" s="19">
        <v>52</v>
      </c>
      <c r="D18" s="19">
        <v>72</v>
      </c>
      <c r="E18" s="19">
        <v>72</v>
      </c>
      <c r="F18" s="19">
        <v>2</v>
      </c>
      <c r="G18" s="19">
        <v>4</v>
      </c>
      <c r="H18" s="19">
        <v>5</v>
      </c>
      <c r="I18" s="19">
        <v>42</v>
      </c>
      <c r="J18" s="19">
        <v>62</v>
      </c>
      <c r="K18" s="19">
        <v>61</v>
      </c>
      <c r="L18" s="19">
        <v>8</v>
      </c>
      <c r="M18" s="19">
        <v>6</v>
      </c>
      <c r="N18" s="19">
        <v>6</v>
      </c>
    </row>
    <row r="19" spans="2:14" ht="20.100000000000001" customHeight="1" thickBot="1" x14ac:dyDescent="0.25">
      <c r="B19" s="4" t="s">
        <v>206</v>
      </c>
      <c r="C19" s="19">
        <v>1</v>
      </c>
      <c r="D19" s="19">
        <v>2</v>
      </c>
      <c r="E19" s="19">
        <v>5</v>
      </c>
      <c r="F19" s="19">
        <v>0</v>
      </c>
      <c r="G19" s="19">
        <v>0</v>
      </c>
      <c r="H19" s="19">
        <v>0</v>
      </c>
      <c r="I19" s="19">
        <v>1</v>
      </c>
      <c r="J19" s="19">
        <v>1</v>
      </c>
      <c r="K19" s="19">
        <v>5</v>
      </c>
      <c r="L19" s="19">
        <v>0</v>
      </c>
      <c r="M19" s="19">
        <v>1</v>
      </c>
      <c r="N19" s="19">
        <v>0</v>
      </c>
    </row>
    <row r="20" spans="2:14" ht="20.100000000000001" customHeight="1" thickBot="1" x14ac:dyDescent="0.25">
      <c r="B20" s="4" t="s">
        <v>207</v>
      </c>
      <c r="C20" s="19">
        <v>8</v>
      </c>
      <c r="D20" s="19">
        <v>8</v>
      </c>
      <c r="E20" s="19">
        <v>5</v>
      </c>
      <c r="F20" s="19">
        <v>5</v>
      </c>
      <c r="G20" s="19">
        <v>3</v>
      </c>
      <c r="H20" s="19">
        <v>3</v>
      </c>
      <c r="I20" s="19">
        <v>2</v>
      </c>
      <c r="J20" s="19">
        <v>4</v>
      </c>
      <c r="K20" s="19">
        <v>2</v>
      </c>
      <c r="L20" s="19">
        <v>1</v>
      </c>
      <c r="M20" s="19">
        <v>1</v>
      </c>
      <c r="N20" s="19">
        <v>0</v>
      </c>
    </row>
    <row r="21" spans="2:14" ht="20.100000000000001" customHeight="1" thickBot="1" x14ac:dyDescent="0.25">
      <c r="B21" s="4" t="s">
        <v>208</v>
      </c>
      <c r="C21" s="19">
        <v>15</v>
      </c>
      <c r="D21" s="19">
        <v>20</v>
      </c>
      <c r="E21" s="19">
        <v>24</v>
      </c>
      <c r="F21" s="19">
        <v>3</v>
      </c>
      <c r="G21" s="19">
        <v>7</v>
      </c>
      <c r="H21" s="19">
        <v>2</v>
      </c>
      <c r="I21" s="19">
        <v>10</v>
      </c>
      <c r="J21" s="19">
        <v>12</v>
      </c>
      <c r="K21" s="19">
        <v>21</v>
      </c>
      <c r="L21" s="19">
        <v>2</v>
      </c>
      <c r="M21" s="19">
        <v>1</v>
      </c>
      <c r="N21" s="19">
        <v>1</v>
      </c>
    </row>
    <row r="22" spans="2:14" ht="20.100000000000001" customHeight="1" thickBot="1" x14ac:dyDescent="0.25">
      <c r="B22" s="4" t="s">
        <v>209</v>
      </c>
      <c r="C22" s="19">
        <v>34</v>
      </c>
      <c r="D22" s="19">
        <v>25</v>
      </c>
      <c r="E22" s="19">
        <v>32</v>
      </c>
      <c r="F22" s="19">
        <v>7</v>
      </c>
      <c r="G22" s="19">
        <v>4</v>
      </c>
      <c r="H22" s="19">
        <v>8</v>
      </c>
      <c r="I22" s="19">
        <v>26</v>
      </c>
      <c r="J22" s="19">
        <v>20</v>
      </c>
      <c r="K22" s="19">
        <v>24</v>
      </c>
      <c r="L22" s="19">
        <v>1</v>
      </c>
      <c r="M22" s="19">
        <v>1</v>
      </c>
      <c r="N22" s="19">
        <v>0</v>
      </c>
    </row>
    <row r="23" spans="2:14" ht="20.100000000000001" customHeight="1" thickBot="1" x14ac:dyDescent="0.25">
      <c r="B23" s="4" t="s">
        <v>210</v>
      </c>
      <c r="C23" s="19">
        <v>52</v>
      </c>
      <c r="D23" s="19">
        <v>66</v>
      </c>
      <c r="E23" s="19">
        <v>44</v>
      </c>
      <c r="F23" s="19">
        <v>22</v>
      </c>
      <c r="G23" s="19">
        <v>24</v>
      </c>
      <c r="H23" s="19">
        <v>19</v>
      </c>
      <c r="I23" s="19">
        <v>21</v>
      </c>
      <c r="J23" s="19">
        <v>38</v>
      </c>
      <c r="K23" s="19">
        <v>17</v>
      </c>
      <c r="L23" s="19">
        <v>9</v>
      </c>
      <c r="M23" s="19">
        <v>4</v>
      </c>
      <c r="N23" s="19">
        <v>8</v>
      </c>
    </row>
    <row r="24" spans="2:14" ht="20.100000000000001" customHeight="1" thickBot="1" x14ac:dyDescent="0.25">
      <c r="B24" s="4" t="s">
        <v>211</v>
      </c>
      <c r="C24" s="19">
        <v>45</v>
      </c>
      <c r="D24" s="19">
        <v>36</v>
      </c>
      <c r="E24" s="19">
        <v>88</v>
      </c>
      <c r="F24" s="19">
        <v>5</v>
      </c>
      <c r="G24" s="19">
        <v>5</v>
      </c>
      <c r="H24" s="19">
        <v>4</v>
      </c>
      <c r="I24" s="19">
        <v>40</v>
      </c>
      <c r="J24" s="19">
        <v>26</v>
      </c>
      <c r="K24" s="19">
        <v>84</v>
      </c>
      <c r="L24" s="19">
        <v>0</v>
      </c>
      <c r="M24" s="19">
        <v>5</v>
      </c>
      <c r="N24" s="19">
        <v>0</v>
      </c>
    </row>
    <row r="25" spans="2:14" ht="20.100000000000001" customHeight="1" thickBot="1" x14ac:dyDescent="0.25">
      <c r="B25" s="4" t="s">
        <v>212</v>
      </c>
      <c r="C25" s="19">
        <v>15</v>
      </c>
      <c r="D25" s="19">
        <v>7</v>
      </c>
      <c r="E25" s="19">
        <v>12</v>
      </c>
      <c r="F25" s="19">
        <v>6</v>
      </c>
      <c r="G25" s="19">
        <v>1</v>
      </c>
      <c r="H25" s="19">
        <v>7</v>
      </c>
      <c r="I25" s="19">
        <v>8</v>
      </c>
      <c r="J25" s="19">
        <v>6</v>
      </c>
      <c r="K25" s="19">
        <v>4</v>
      </c>
      <c r="L25" s="19">
        <v>1</v>
      </c>
      <c r="M25" s="19">
        <v>0</v>
      </c>
      <c r="N25" s="19">
        <v>1</v>
      </c>
    </row>
    <row r="26" spans="2:14" ht="20.100000000000001" customHeight="1" thickBot="1" x14ac:dyDescent="0.25">
      <c r="B26" s="5" t="s">
        <v>213</v>
      </c>
      <c r="C26" s="27">
        <v>17</v>
      </c>
      <c r="D26" s="27">
        <v>24</v>
      </c>
      <c r="E26" s="27">
        <v>10</v>
      </c>
      <c r="F26" s="27">
        <v>5</v>
      </c>
      <c r="G26" s="27">
        <v>4</v>
      </c>
      <c r="H26" s="27">
        <v>2</v>
      </c>
      <c r="I26" s="27">
        <v>11</v>
      </c>
      <c r="J26" s="27">
        <v>19</v>
      </c>
      <c r="K26" s="27">
        <v>8</v>
      </c>
      <c r="L26" s="27">
        <v>1</v>
      </c>
      <c r="M26" s="27">
        <v>1</v>
      </c>
      <c r="N26" s="27">
        <v>0</v>
      </c>
    </row>
    <row r="27" spans="2:14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11</v>
      </c>
      <c r="F27" s="29">
        <v>0</v>
      </c>
      <c r="G27" s="29">
        <v>0</v>
      </c>
      <c r="H27" s="29">
        <v>1</v>
      </c>
      <c r="I27" s="29">
        <v>0</v>
      </c>
      <c r="J27" s="29">
        <v>0</v>
      </c>
      <c r="K27" s="29">
        <v>10</v>
      </c>
      <c r="L27" s="29">
        <v>0</v>
      </c>
      <c r="M27" s="29">
        <v>0</v>
      </c>
      <c r="N27" s="29">
        <v>0</v>
      </c>
    </row>
    <row r="28" spans="2:14" ht="20.100000000000001" customHeight="1" thickBot="1" x14ac:dyDescent="0.25">
      <c r="B28" s="4" t="s">
        <v>215</v>
      </c>
      <c r="C28" s="29">
        <v>5</v>
      </c>
      <c r="D28" s="29">
        <v>6</v>
      </c>
      <c r="E28" s="29">
        <v>3</v>
      </c>
      <c r="F28" s="29">
        <v>0</v>
      </c>
      <c r="G28" s="29">
        <v>1</v>
      </c>
      <c r="H28" s="29">
        <v>1</v>
      </c>
      <c r="I28" s="29">
        <v>5</v>
      </c>
      <c r="J28" s="29">
        <v>5</v>
      </c>
      <c r="K28" s="29">
        <v>1</v>
      </c>
      <c r="L28" s="29">
        <v>0</v>
      </c>
      <c r="M28" s="29">
        <v>0</v>
      </c>
      <c r="N28" s="29">
        <v>1</v>
      </c>
    </row>
    <row r="29" spans="2:14" ht="20.100000000000001" customHeight="1" thickBot="1" x14ac:dyDescent="0.25">
      <c r="B29" s="4" t="s">
        <v>216</v>
      </c>
      <c r="C29" s="28">
        <v>6</v>
      </c>
      <c r="D29" s="28">
        <v>1</v>
      </c>
      <c r="E29" s="28">
        <v>6</v>
      </c>
      <c r="F29" s="28">
        <v>0</v>
      </c>
      <c r="G29" s="28">
        <v>0</v>
      </c>
      <c r="H29" s="28">
        <v>0</v>
      </c>
      <c r="I29" s="28">
        <v>6</v>
      </c>
      <c r="J29" s="28">
        <v>1</v>
      </c>
      <c r="K29" s="28">
        <v>6</v>
      </c>
      <c r="L29" s="28">
        <v>0</v>
      </c>
      <c r="M29" s="28">
        <v>0</v>
      </c>
      <c r="N29" s="28">
        <v>0</v>
      </c>
    </row>
    <row r="30" spans="2:14" ht="20.100000000000001" customHeight="1" thickBot="1" x14ac:dyDescent="0.25">
      <c r="B30" s="4" t="s">
        <v>217</v>
      </c>
      <c r="C30" s="19">
        <v>1</v>
      </c>
      <c r="D30" s="19">
        <v>3</v>
      </c>
      <c r="E30" s="19">
        <v>1</v>
      </c>
      <c r="F30" s="19">
        <v>0</v>
      </c>
      <c r="G30" s="19">
        <v>0</v>
      </c>
      <c r="H30" s="19">
        <v>0</v>
      </c>
      <c r="I30" s="19">
        <v>0</v>
      </c>
      <c r="J30" s="19">
        <v>2</v>
      </c>
      <c r="K30" s="19">
        <v>1</v>
      </c>
      <c r="L30" s="19">
        <v>1</v>
      </c>
      <c r="M30" s="19">
        <v>1</v>
      </c>
      <c r="N30" s="19">
        <v>0</v>
      </c>
    </row>
    <row r="31" spans="2:14" ht="20.100000000000001" customHeight="1" thickBot="1" x14ac:dyDescent="0.25">
      <c r="B31" s="4" t="s">
        <v>218</v>
      </c>
      <c r="C31" s="19">
        <v>15</v>
      </c>
      <c r="D31" s="19">
        <v>9</v>
      </c>
      <c r="E31" s="19">
        <v>9</v>
      </c>
      <c r="F31" s="19">
        <v>6</v>
      </c>
      <c r="G31" s="19">
        <v>2</v>
      </c>
      <c r="H31" s="19">
        <v>7</v>
      </c>
      <c r="I31" s="19">
        <v>9</v>
      </c>
      <c r="J31" s="19">
        <v>7</v>
      </c>
      <c r="K31" s="19">
        <v>2</v>
      </c>
      <c r="L31" s="19">
        <v>0</v>
      </c>
      <c r="M31" s="19">
        <v>0</v>
      </c>
      <c r="N31" s="19">
        <v>0</v>
      </c>
    </row>
    <row r="32" spans="2:14" ht="20.100000000000001" customHeight="1" thickBot="1" x14ac:dyDescent="0.25">
      <c r="B32" s="4" t="s">
        <v>219</v>
      </c>
      <c r="C32" s="19">
        <v>1</v>
      </c>
      <c r="D32" s="19">
        <v>0</v>
      </c>
      <c r="E32" s="19">
        <v>9</v>
      </c>
      <c r="F32" s="19">
        <v>0</v>
      </c>
      <c r="G32" s="19">
        <v>0</v>
      </c>
      <c r="H32" s="19">
        <v>8</v>
      </c>
      <c r="I32" s="19">
        <v>0</v>
      </c>
      <c r="J32" s="19">
        <v>0</v>
      </c>
      <c r="K32" s="19">
        <v>0</v>
      </c>
      <c r="L32" s="19">
        <v>1</v>
      </c>
      <c r="M32" s="19">
        <v>0</v>
      </c>
      <c r="N32" s="19">
        <v>1</v>
      </c>
    </row>
    <row r="33" spans="2:14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2:14" ht="20.100000000000001" customHeight="1" thickBot="1" x14ac:dyDescent="0.25">
      <c r="B34" s="4" t="s">
        <v>221</v>
      </c>
      <c r="C34" s="19">
        <v>7</v>
      </c>
      <c r="D34" s="19">
        <v>10</v>
      </c>
      <c r="E34" s="19">
        <v>28</v>
      </c>
      <c r="F34" s="19">
        <v>2</v>
      </c>
      <c r="G34" s="19">
        <v>4</v>
      </c>
      <c r="H34" s="19">
        <v>1</v>
      </c>
      <c r="I34" s="19">
        <v>5</v>
      </c>
      <c r="J34" s="19">
        <v>6</v>
      </c>
      <c r="K34" s="19">
        <v>27</v>
      </c>
      <c r="L34" s="19">
        <v>0</v>
      </c>
      <c r="M34" s="19">
        <v>0</v>
      </c>
      <c r="N34" s="19">
        <v>0</v>
      </c>
    </row>
    <row r="35" spans="2:14" ht="20.100000000000001" customHeight="1" thickBot="1" x14ac:dyDescent="0.25">
      <c r="B35" s="4" t="s">
        <v>222</v>
      </c>
      <c r="C35" s="19">
        <v>3</v>
      </c>
      <c r="D35" s="19">
        <v>3</v>
      </c>
      <c r="E35" s="19">
        <v>2</v>
      </c>
      <c r="F35" s="19">
        <v>0</v>
      </c>
      <c r="G35" s="19">
        <v>0</v>
      </c>
      <c r="H35" s="19">
        <v>0</v>
      </c>
      <c r="I35" s="19">
        <v>2</v>
      </c>
      <c r="J35" s="19">
        <v>2</v>
      </c>
      <c r="K35" s="19">
        <v>2</v>
      </c>
      <c r="L35" s="19">
        <v>1</v>
      </c>
      <c r="M35" s="19">
        <v>1</v>
      </c>
      <c r="N35" s="19">
        <v>0</v>
      </c>
    </row>
    <row r="36" spans="2:14" ht="20.100000000000001" customHeight="1" thickBot="1" x14ac:dyDescent="0.25">
      <c r="B36" s="4" t="s">
        <v>223</v>
      </c>
      <c r="C36" s="19">
        <v>4</v>
      </c>
      <c r="D36" s="19">
        <v>4</v>
      </c>
      <c r="E36" s="19">
        <v>10</v>
      </c>
      <c r="F36" s="19">
        <v>0</v>
      </c>
      <c r="G36" s="19">
        <v>2</v>
      </c>
      <c r="H36" s="19">
        <v>0</v>
      </c>
      <c r="I36" s="19">
        <v>3</v>
      </c>
      <c r="J36" s="19">
        <v>2</v>
      </c>
      <c r="K36" s="19">
        <v>7</v>
      </c>
      <c r="L36" s="19">
        <v>1</v>
      </c>
      <c r="M36" s="19">
        <v>0</v>
      </c>
      <c r="N36" s="19">
        <v>3</v>
      </c>
    </row>
    <row r="37" spans="2:14" ht="20.100000000000001" customHeight="1" thickBot="1" x14ac:dyDescent="0.25">
      <c r="B37" s="4" t="s">
        <v>224</v>
      </c>
      <c r="C37" s="19">
        <v>10</v>
      </c>
      <c r="D37" s="19">
        <v>13</v>
      </c>
      <c r="E37" s="19">
        <v>55</v>
      </c>
      <c r="F37" s="19">
        <v>1</v>
      </c>
      <c r="G37" s="19">
        <v>3</v>
      </c>
      <c r="H37" s="19">
        <v>4</v>
      </c>
      <c r="I37" s="19">
        <v>7</v>
      </c>
      <c r="J37" s="19">
        <v>7</v>
      </c>
      <c r="K37" s="19">
        <v>50</v>
      </c>
      <c r="L37" s="19">
        <v>2</v>
      </c>
      <c r="M37" s="19">
        <v>3</v>
      </c>
      <c r="N37" s="19">
        <v>1</v>
      </c>
    </row>
    <row r="38" spans="2:14" ht="20.100000000000001" customHeight="1" thickBot="1" x14ac:dyDescent="0.25">
      <c r="B38" s="4" t="s">
        <v>225</v>
      </c>
      <c r="C38" s="19">
        <v>8</v>
      </c>
      <c r="D38" s="19">
        <v>2</v>
      </c>
      <c r="E38" s="19">
        <v>18</v>
      </c>
      <c r="F38" s="19">
        <v>0</v>
      </c>
      <c r="G38" s="19">
        <v>0</v>
      </c>
      <c r="H38" s="19">
        <v>4</v>
      </c>
      <c r="I38" s="19">
        <v>4</v>
      </c>
      <c r="J38" s="19">
        <v>0</v>
      </c>
      <c r="K38" s="19">
        <v>11</v>
      </c>
      <c r="L38" s="19">
        <v>4</v>
      </c>
      <c r="M38" s="19">
        <v>2</v>
      </c>
      <c r="N38" s="19">
        <v>3</v>
      </c>
    </row>
    <row r="39" spans="2:14" ht="20.100000000000001" customHeight="1" thickBot="1" x14ac:dyDescent="0.25">
      <c r="B39" s="4" t="s">
        <v>226</v>
      </c>
      <c r="C39" s="19">
        <v>4</v>
      </c>
      <c r="D39" s="19">
        <v>3</v>
      </c>
      <c r="E39" s="19">
        <v>24</v>
      </c>
      <c r="F39" s="19">
        <v>0</v>
      </c>
      <c r="G39" s="19">
        <v>2</v>
      </c>
      <c r="H39" s="19">
        <v>2</v>
      </c>
      <c r="I39" s="19">
        <v>4</v>
      </c>
      <c r="J39" s="19">
        <v>1</v>
      </c>
      <c r="K39" s="19">
        <v>22</v>
      </c>
      <c r="L39" s="19">
        <v>0</v>
      </c>
      <c r="M39" s="19">
        <v>0</v>
      </c>
      <c r="N39" s="19">
        <v>0</v>
      </c>
    </row>
    <row r="40" spans="2:14" ht="20.100000000000001" customHeight="1" thickBot="1" x14ac:dyDescent="0.25">
      <c r="B40" s="4" t="s">
        <v>227</v>
      </c>
      <c r="C40" s="19">
        <v>13</v>
      </c>
      <c r="D40" s="19">
        <v>14</v>
      </c>
      <c r="E40" s="19">
        <v>57</v>
      </c>
      <c r="F40" s="19">
        <v>2</v>
      </c>
      <c r="G40" s="19">
        <v>1</v>
      </c>
      <c r="H40" s="19">
        <v>7</v>
      </c>
      <c r="I40" s="19">
        <v>6</v>
      </c>
      <c r="J40" s="19">
        <v>9</v>
      </c>
      <c r="K40" s="19">
        <v>47</v>
      </c>
      <c r="L40" s="19">
        <v>5</v>
      </c>
      <c r="M40" s="19">
        <v>4</v>
      </c>
      <c r="N40" s="19">
        <v>3</v>
      </c>
    </row>
    <row r="41" spans="2:14" ht="20.100000000000001" customHeight="1" thickBot="1" x14ac:dyDescent="0.25">
      <c r="B41" s="4" t="s">
        <v>228</v>
      </c>
      <c r="C41" s="19">
        <v>250</v>
      </c>
      <c r="D41" s="19">
        <v>212</v>
      </c>
      <c r="E41" s="19">
        <v>699</v>
      </c>
      <c r="F41" s="19">
        <v>61</v>
      </c>
      <c r="G41" s="19">
        <v>69</v>
      </c>
      <c r="H41" s="19">
        <v>113</v>
      </c>
      <c r="I41" s="19">
        <v>159</v>
      </c>
      <c r="J41" s="19">
        <v>127</v>
      </c>
      <c r="K41" s="19">
        <v>498</v>
      </c>
      <c r="L41" s="19">
        <v>30</v>
      </c>
      <c r="M41" s="19">
        <v>16</v>
      </c>
      <c r="N41" s="19">
        <v>88</v>
      </c>
    </row>
    <row r="42" spans="2:14" ht="20.100000000000001" customHeight="1" thickBot="1" x14ac:dyDescent="0.25">
      <c r="B42" s="4" t="s">
        <v>229</v>
      </c>
      <c r="C42" s="19">
        <v>67</v>
      </c>
      <c r="D42" s="19">
        <v>52</v>
      </c>
      <c r="E42" s="19">
        <v>129</v>
      </c>
      <c r="F42" s="19">
        <v>18</v>
      </c>
      <c r="G42" s="19">
        <v>17</v>
      </c>
      <c r="H42" s="19">
        <v>13</v>
      </c>
      <c r="I42" s="19">
        <v>31</v>
      </c>
      <c r="J42" s="19">
        <v>16</v>
      </c>
      <c r="K42" s="19">
        <v>106</v>
      </c>
      <c r="L42" s="19">
        <v>18</v>
      </c>
      <c r="M42" s="19">
        <v>19</v>
      </c>
      <c r="N42" s="19">
        <v>10</v>
      </c>
    </row>
    <row r="43" spans="2:14" ht="20.100000000000001" customHeight="1" thickBot="1" x14ac:dyDescent="0.25">
      <c r="B43" s="4" t="s">
        <v>230</v>
      </c>
      <c r="C43" s="19">
        <v>19</v>
      </c>
      <c r="D43" s="19">
        <v>10</v>
      </c>
      <c r="E43" s="19">
        <v>21</v>
      </c>
      <c r="F43" s="19">
        <v>12</v>
      </c>
      <c r="G43" s="19">
        <v>6</v>
      </c>
      <c r="H43" s="19">
        <v>13</v>
      </c>
      <c r="I43" s="19">
        <v>4</v>
      </c>
      <c r="J43" s="19">
        <v>4</v>
      </c>
      <c r="K43" s="19">
        <v>5</v>
      </c>
      <c r="L43" s="19">
        <v>3</v>
      </c>
      <c r="M43" s="19">
        <v>0</v>
      </c>
      <c r="N43" s="19">
        <v>3</v>
      </c>
    </row>
    <row r="44" spans="2:14" ht="20.100000000000001" customHeight="1" thickBot="1" x14ac:dyDescent="0.25">
      <c r="B44" s="4" t="s">
        <v>231</v>
      </c>
      <c r="C44" s="19">
        <v>25</v>
      </c>
      <c r="D44" s="19">
        <v>49</v>
      </c>
      <c r="E44" s="19">
        <v>32</v>
      </c>
      <c r="F44" s="19">
        <v>9</v>
      </c>
      <c r="G44" s="19">
        <v>13</v>
      </c>
      <c r="H44" s="19">
        <v>8</v>
      </c>
      <c r="I44" s="19">
        <v>13</v>
      </c>
      <c r="J44" s="19">
        <v>22</v>
      </c>
      <c r="K44" s="19">
        <v>17</v>
      </c>
      <c r="L44" s="19">
        <v>3</v>
      </c>
      <c r="M44" s="19">
        <v>14</v>
      </c>
      <c r="N44" s="19">
        <v>7</v>
      </c>
    </row>
    <row r="45" spans="2:14" ht="20.100000000000001" customHeight="1" thickBot="1" x14ac:dyDescent="0.25">
      <c r="B45" s="4" t="s">
        <v>232</v>
      </c>
      <c r="C45" s="19">
        <v>59</v>
      </c>
      <c r="D45" s="19">
        <v>63</v>
      </c>
      <c r="E45" s="19">
        <v>61</v>
      </c>
      <c r="F45" s="19">
        <v>13</v>
      </c>
      <c r="G45" s="19">
        <v>11</v>
      </c>
      <c r="H45" s="19">
        <v>15</v>
      </c>
      <c r="I45" s="19">
        <v>46</v>
      </c>
      <c r="J45" s="19">
        <v>48</v>
      </c>
      <c r="K45" s="19">
        <v>45</v>
      </c>
      <c r="L45" s="19">
        <v>0</v>
      </c>
      <c r="M45" s="19">
        <v>4</v>
      </c>
      <c r="N45" s="19">
        <v>1</v>
      </c>
    </row>
    <row r="46" spans="2:14" ht="20.100000000000001" customHeight="1" thickBot="1" x14ac:dyDescent="0.25">
      <c r="B46" s="4" t="s">
        <v>233</v>
      </c>
      <c r="C46" s="19">
        <v>4</v>
      </c>
      <c r="D46" s="19">
        <v>12</v>
      </c>
      <c r="E46" s="19">
        <v>17</v>
      </c>
      <c r="F46" s="19">
        <v>0</v>
      </c>
      <c r="G46" s="19">
        <v>6</v>
      </c>
      <c r="H46" s="19">
        <v>2</v>
      </c>
      <c r="I46" s="19">
        <v>4</v>
      </c>
      <c r="J46" s="19">
        <v>6</v>
      </c>
      <c r="K46" s="19">
        <v>15</v>
      </c>
      <c r="L46" s="19">
        <v>0</v>
      </c>
      <c r="M46" s="19">
        <v>0</v>
      </c>
      <c r="N46" s="19">
        <v>0</v>
      </c>
    </row>
    <row r="47" spans="2:14" ht="20.100000000000001" customHeight="1" thickBot="1" x14ac:dyDescent="0.25">
      <c r="B47" s="4" t="s">
        <v>234</v>
      </c>
      <c r="C47" s="19">
        <v>109</v>
      </c>
      <c r="D47" s="19">
        <v>106</v>
      </c>
      <c r="E47" s="19">
        <v>196</v>
      </c>
      <c r="F47" s="19">
        <v>23</v>
      </c>
      <c r="G47" s="19">
        <v>17</v>
      </c>
      <c r="H47" s="19">
        <v>31</v>
      </c>
      <c r="I47" s="19">
        <v>72</v>
      </c>
      <c r="J47" s="19">
        <v>77</v>
      </c>
      <c r="K47" s="19">
        <v>143</v>
      </c>
      <c r="L47" s="19">
        <v>14</v>
      </c>
      <c r="M47" s="19">
        <v>12</v>
      </c>
      <c r="N47" s="19">
        <v>22</v>
      </c>
    </row>
    <row r="48" spans="2:14" ht="20.100000000000001" customHeight="1" thickBot="1" x14ac:dyDescent="0.25">
      <c r="B48" s="4" t="s">
        <v>235</v>
      </c>
      <c r="C48" s="19">
        <v>10</v>
      </c>
      <c r="D48" s="19">
        <v>4</v>
      </c>
      <c r="E48" s="19">
        <v>24</v>
      </c>
      <c r="F48" s="19">
        <v>1</v>
      </c>
      <c r="G48" s="19">
        <v>0</v>
      </c>
      <c r="H48" s="19">
        <v>1</v>
      </c>
      <c r="I48" s="19">
        <v>9</v>
      </c>
      <c r="J48" s="19">
        <v>4</v>
      </c>
      <c r="K48" s="19">
        <v>23</v>
      </c>
      <c r="L48" s="19">
        <v>0</v>
      </c>
      <c r="M48" s="19">
        <v>0</v>
      </c>
      <c r="N48" s="19">
        <v>0</v>
      </c>
    </row>
    <row r="49" spans="2:14" ht="20.100000000000001" customHeight="1" thickBot="1" x14ac:dyDescent="0.25">
      <c r="B49" s="4" t="s">
        <v>236</v>
      </c>
      <c r="C49" s="19">
        <v>11</v>
      </c>
      <c r="D49" s="19">
        <v>12</v>
      </c>
      <c r="E49" s="19">
        <v>49</v>
      </c>
      <c r="F49" s="19">
        <v>4</v>
      </c>
      <c r="G49" s="19">
        <v>0</v>
      </c>
      <c r="H49" s="19">
        <v>13</v>
      </c>
      <c r="I49" s="19">
        <v>6</v>
      </c>
      <c r="J49" s="19">
        <v>12</v>
      </c>
      <c r="K49" s="19">
        <v>35</v>
      </c>
      <c r="L49" s="19">
        <v>1</v>
      </c>
      <c r="M49" s="19">
        <v>0</v>
      </c>
      <c r="N49" s="19">
        <v>1</v>
      </c>
    </row>
    <row r="50" spans="2:14" ht="20.100000000000001" customHeight="1" thickBot="1" x14ac:dyDescent="0.25">
      <c r="B50" s="4" t="s">
        <v>237</v>
      </c>
      <c r="C50" s="19">
        <v>19</v>
      </c>
      <c r="D50" s="19">
        <v>21</v>
      </c>
      <c r="E50" s="19">
        <v>54</v>
      </c>
      <c r="F50" s="19">
        <v>3</v>
      </c>
      <c r="G50" s="19">
        <v>8</v>
      </c>
      <c r="H50" s="19">
        <v>15</v>
      </c>
      <c r="I50" s="19">
        <v>15</v>
      </c>
      <c r="J50" s="19">
        <v>13</v>
      </c>
      <c r="K50" s="19">
        <v>37</v>
      </c>
      <c r="L50" s="19">
        <v>1</v>
      </c>
      <c r="M50" s="19">
        <v>0</v>
      </c>
      <c r="N50" s="19">
        <v>2</v>
      </c>
    </row>
    <row r="51" spans="2:14" ht="20.100000000000001" customHeight="1" thickBot="1" x14ac:dyDescent="0.25">
      <c r="B51" s="4" t="s">
        <v>238</v>
      </c>
      <c r="C51" s="19">
        <v>4</v>
      </c>
      <c r="D51" s="19">
        <v>2</v>
      </c>
      <c r="E51" s="19">
        <v>11</v>
      </c>
      <c r="F51" s="19">
        <v>0</v>
      </c>
      <c r="G51" s="19">
        <v>1</v>
      </c>
      <c r="H51" s="19">
        <v>0</v>
      </c>
      <c r="I51" s="19">
        <v>3</v>
      </c>
      <c r="J51" s="19">
        <v>0</v>
      </c>
      <c r="K51" s="19">
        <v>11</v>
      </c>
      <c r="L51" s="19">
        <v>1</v>
      </c>
      <c r="M51" s="19">
        <v>1</v>
      </c>
      <c r="N51" s="19">
        <v>0</v>
      </c>
    </row>
    <row r="52" spans="2:14" ht="20.100000000000001" customHeight="1" thickBot="1" x14ac:dyDescent="0.25">
      <c r="B52" s="4" t="s">
        <v>239</v>
      </c>
      <c r="C52" s="19">
        <v>5</v>
      </c>
      <c r="D52" s="19">
        <v>6</v>
      </c>
      <c r="E52" s="19">
        <v>14</v>
      </c>
      <c r="F52" s="19">
        <v>0</v>
      </c>
      <c r="G52" s="19">
        <v>2</v>
      </c>
      <c r="H52" s="19">
        <v>1</v>
      </c>
      <c r="I52" s="19">
        <v>5</v>
      </c>
      <c r="J52" s="19">
        <v>4</v>
      </c>
      <c r="K52" s="19">
        <v>13</v>
      </c>
      <c r="L52" s="19">
        <v>0</v>
      </c>
      <c r="M52" s="19">
        <v>0</v>
      </c>
      <c r="N52" s="19">
        <v>0</v>
      </c>
    </row>
    <row r="53" spans="2:14" ht="20.100000000000001" customHeight="1" thickBot="1" x14ac:dyDescent="0.25">
      <c r="B53" s="4" t="s">
        <v>240</v>
      </c>
      <c r="C53" s="19">
        <v>38</v>
      </c>
      <c r="D53" s="19">
        <v>24</v>
      </c>
      <c r="E53" s="19">
        <v>56</v>
      </c>
      <c r="F53" s="19">
        <v>2</v>
      </c>
      <c r="G53" s="19">
        <v>1</v>
      </c>
      <c r="H53" s="19">
        <v>7</v>
      </c>
      <c r="I53" s="19">
        <v>36</v>
      </c>
      <c r="J53" s="19">
        <v>23</v>
      </c>
      <c r="K53" s="19">
        <v>48</v>
      </c>
      <c r="L53" s="19">
        <v>0</v>
      </c>
      <c r="M53" s="19">
        <v>0</v>
      </c>
      <c r="N53" s="19">
        <v>1</v>
      </c>
    </row>
    <row r="54" spans="2:14" ht="20.100000000000001" customHeight="1" thickBot="1" x14ac:dyDescent="0.25">
      <c r="B54" s="4" t="s">
        <v>241</v>
      </c>
      <c r="C54" s="19">
        <v>194</v>
      </c>
      <c r="D54" s="19">
        <v>207</v>
      </c>
      <c r="E54" s="19">
        <v>266</v>
      </c>
      <c r="F54" s="19">
        <v>24</v>
      </c>
      <c r="G54" s="19">
        <v>19</v>
      </c>
      <c r="H54" s="19">
        <v>38</v>
      </c>
      <c r="I54" s="19">
        <v>146</v>
      </c>
      <c r="J54" s="19">
        <v>167</v>
      </c>
      <c r="K54" s="19">
        <v>209</v>
      </c>
      <c r="L54" s="19">
        <v>24</v>
      </c>
      <c r="M54" s="19">
        <v>21</v>
      </c>
      <c r="N54" s="19">
        <v>19</v>
      </c>
    </row>
    <row r="55" spans="2:14" ht="20.100000000000001" customHeight="1" thickBot="1" x14ac:dyDescent="0.25">
      <c r="B55" s="4" t="s">
        <v>242</v>
      </c>
      <c r="C55" s="19">
        <v>72</v>
      </c>
      <c r="D55" s="19">
        <v>85</v>
      </c>
      <c r="E55" s="19">
        <v>104</v>
      </c>
      <c r="F55" s="19">
        <v>6</v>
      </c>
      <c r="G55" s="19">
        <v>5</v>
      </c>
      <c r="H55" s="19">
        <v>6</v>
      </c>
      <c r="I55" s="19">
        <v>19</v>
      </c>
      <c r="J55" s="19">
        <v>32</v>
      </c>
      <c r="K55" s="19">
        <v>86</v>
      </c>
      <c r="L55" s="19">
        <v>47</v>
      </c>
      <c r="M55" s="19">
        <v>48</v>
      </c>
      <c r="N55" s="19">
        <v>12</v>
      </c>
    </row>
    <row r="56" spans="2:14" ht="20.100000000000001" customHeight="1" thickBot="1" x14ac:dyDescent="0.25">
      <c r="B56" s="4" t="s">
        <v>243</v>
      </c>
      <c r="C56" s="19">
        <v>19</v>
      </c>
      <c r="D56" s="19">
        <v>25</v>
      </c>
      <c r="E56" s="19">
        <v>16</v>
      </c>
      <c r="F56" s="19">
        <v>7</v>
      </c>
      <c r="G56" s="19">
        <v>7</v>
      </c>
      <c r="H56" s="19">
        <v>5</v>
      </c>
      <c r="I56" s="19">
        <v>9</v>
      </c>
      <c r="J56" s="19">
        <v>16</v>
      </c>
      <c r="K56" s="19">
        <v>10</v>
      </c>
      <c r="L56" s="19">
        <v>3</v>
      </c>
      <c r="M56" s="19">
        <v>2</v>
      </c>
      <c r="N56" s="19">
        <v>1</v>
      </c>
    </row>
    <row r="57" spans="2:14" ht="20.100000000000001" customHeight="1" thickBot="1" x14ac:dyDescent="0.25">
      <c r="B57" s="4" t="s">
        <v>244</v>
      </c>
      <c r="C57" s="19">
        <v>21</v>
      </c>
      <c r="D57" s="19">
        <v>5</v>
      </c>
      <c r="E57" s="19">
        <v>65</v>
      </c>
      <c r="F57" s="19">
        <v>0</v>
      </c>
      <c r="G57" s="19">
        <v>0</v>
      </c>
      <c r="H57" s="19">
        <v>4</v>
      </c>
      <c r="I57" s="19">
        <v>12</v>
      </c>
      <c r="J57" s="19">
        <v>5</v>
      </c>
      <c r="K57" s="19">
        <v>52</v>
      </c>
      <c r="L57" s="19">
        <v>9</v>
      </c>
      <c r="M57" s="19">
        <v>0</v>
      </c>
      <c r="N57" s="19">
        <v>9</v>
      </c>
    </row>
    <row r="58" spans="2:14" ht="20.100000000000001" customHeight="1" thickBot="1" x14ac:dyDescent="0.25">
      <c r="B58" s="4" t="s">
        <v>270</v>
      </c>
      <c r="C58" s="19">
        <v>22</v>
      </c>
      <c r="D58" s="19">
        <v>14</v>
      </c>
      <c r="E58" s="19">
        <v>19</v>
      </c>
      <c r="F58" s="19">
        <v>3</v>
      </c>
      <c r="G58" s="19">
        <v>2</v>
      </c>
      <c r="H58" s="19">
        <v>3</v>
      </c>
      <c r="I58" s="19">
        <v>17</v>
      </c>
      <c r="J58" s="19">
        <v>11</v>
      </c>
      <c r="K58" s="19">
        <v>14</v>
      </c>
      <c r="L58" s="19">
        <v>2</v>
      </c>
      <c r="M58" s="19">
        <v>1</v>
      </c>
      <c r="N58" s="19">
        <v>2</v>
      </c>
    </row>
    <row r="59" spans="2:14" ht="20.100000000000001" customHeight="1" thickBot="1" x14ac:dyDescent="0.25">
      <c r="B59" s="4" t="s">
        <v>246</v>
      </c>
      <c r="C59" s="19">
        <v>32</v>
      </c>
      <c r="D59" s="19">
        <v>22</v>
      </c>
      <c r="E59" s="19">
        <v>27</v>
      </c>
      <c r="F59" s="19">
        <v>6</v>
      </c>
      <c r="G59" s="19">
        <v>6</v>
      </c>
      <c r="H59" s="19">
        <v>5</v>
      </c>
      <c r="I59" s="19">
        <v>15</v>
      </c>
      <c r="J59" s="19">
        <v>9</v>
      </c>
      <c r="K59" s="19">
        <v>18</v>
      </c>
      <c r="L59" s="19">
        <v>11</v>
      </c>
      <c r="M59" s="19">
        <v>7</v>
      </c>
      <c r="N59" s="19">
        <v>4</v>
      </c>
    </row>
    <row r="60" spans="2:14" ht="20.100000000000001" customHeight="1" thickBot="1" x14ac:dyDescent="0.25">
      <c r="B60" s="4" t="s">
        <v>247</v>
      </c>
      <c r="C60" s="19">
        <v>11</v>
      </c>
      <c r="D60" s="19">
        <v>11</v>
      </c>
      <c r="E60" s="19">
        <v>25</v>
      </c>
      <c r="F60" s="19">
        <v>0</v>
      </c>
      <c r="G60" s="19">
        <v>1</v>
      </c>
      <c r="H60" s="19">
        <v>3</v>
      </c>
      <c r="I60" s="19">
        <v>11</v>
      </c>
      <c r="J60" s="19">
        <v>10</v>
      </c>
      <c r="K60" s="19">
        <v>22</v>
      </c>
      <c r="L60" s="19">
        <v>0</v>
      </c>
      <c r="M60" s="19">
        <v>0</v>
      </c>
      <c r="N60" s="19">
        <v>0</v>
      </c>
    </row>
    <row r="61" spans="2:14" ht="20.100000000000001" customHeight="1" thickBot="1" x14ac:dyDescent="0.25">
      <c r="B61" s="7" t="s">
        <v>22</v>
      </c>
      <c r="C61" s="9">
        <f>SUM(C11:C60)</f>
        <v>1530</v>
      </c>
      <c r="D61" s="9">
        <f t="shared" ref="D61:N61" si="0">SUM(D11:D60)</f>
        <v>1511</v>
      </c>
      <c r="E61" s="9">
        <f t="shared" si="0"/>
        <v>2826</v>
      </c>
      <c r="F61" s="9">
        <f t="shared" si="0"/>
        <v>287</v>
      </c>
      <c r="G61" s="9">
        <f t="shared" si="0"/>
        <v>286</v>
      </c>
      <c r="H61" s="9">
        <f t="shared" si="0"/>
        <v>407</v>
      </c>
      <c r="I61" s="9">
        <f t="shared" si="0"/>
        <v>1027</v>
      </c>
      <c r="J61" s="9">
        <f t="shared" si="0"/>
        <v>1036</v>
      </c>
      <c r="K61" s="9">
        <f t="shared" si="0"/>
        <v>2187</v>
      </c>
      <c r="L61" s="9">
        <f t="shared" si="0"/>
        <v>216</v>
      </c>
      <c r="M61" s="9">
        <f t="shared" si="0"/>
        <v>189</v>
      </c>
      <c r="N61" s="9">
        <f t="shared" si="0"/>
        <v>232</v>
      </c>
    </row>
    <row r="63" spans="2:14" x14ac:dyDescent="0.2">
      <c r="C63" s="49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7"/>
      <c r="C9" s="75" t="s">
        <v>87</v>
      </c>
      <c r="D9" s="72"/>
      <c r="E9" s="76"/>
      <c r="F9" s="75" t="s">
        <v>88</v>
      </c>
      <c r="G9" s="72"/>
      <c r="H9" s="72"/>
      <c r="I9" s="75" t="s">
        <v>89</v>
      </c>
      <c r="J9" s="72"/>
      <c r="K9" s="72"/>
      <c r="L9" s="75" t="s">
        <v>90</v>
      </c>
      <c r="M9" s="72"/>
      <c r="N9" s="72"/>
      <c r="O9" s="75" t="s">
        <v>91</v>
      </c>
      <c r="P9" s="72"/>
      <c r="Q9" s="72"/>
      <c r="R9" s="75" t="s">
        <v>92</v>
      </c>
      <c r="S9" s="72"/>
      <c r="T9" s="72"/>
      <c r="U9" s="75" t="s">
        <v>93</v>
      </c>
      <c r="V9" s="72"/>
      <c r="W9" s="72"/>
      <c r="X9" s="75" t="s">
        <v>94</v>
      </c>
      <c r="Y9" s="72"/>
      <c r="Z9" s="72"/>
      <c r="AA9" s="75" t="s">
        <v>95</v>
      </c>
      <c r="AB9" s="72"/>
      <c r="AC9" s="72"/>
      <c r="AD9" s="75" t="s">
        <v>96</v>
      </c>
      <c r="AE9" s="72"/>
      <c r="AF9" s="72"/>
      <c r="AG9" s="75" t="s">
        <v>97</v>
      </c>
      <c r="AH9" s="72"/>
      <c r="AI9" s="72"/>
    </row>
    <row r="10" spans="2:35" ht="42.75" customHeight="1" thickBot="1" x14ac:dyDescent="0.25">
      <c r="B10" s="77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8">
        <v>23</v>
      </c>
      <c r="D11" s="18">
        <v>27</v>
      </c>
      <c r="E11" s="18">
        <v>13</v>
      </c>
      <c r="F11" s="18">
        <v>23</v>
      </c>
      <c r="G11" s="18">
        <v>27</v>
      </c>
      <c r="H11" s="18">
        <v>13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6</v>
      </c>
      <c r="V11" s="18">
        <v>8</v>
      </c>
      <c r="W11" s="18">
        <v>1</v>
      </c>
      <c r="X11" s="18">
        <v>6</v>
      </c>
      <c r="Y11" s="18">
        <v>8</v>
      </c>
      <c r="Z11" s="18">
        <v>1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199</v>
      </c>
      <c r="C12" s="19">
        <v>44</v>
      </c>
      <c r="D12" s="19">
        <v>43</v>
      </c>
      <c r="E12" s="19">
        <v>4</v>
      </c>
      <c r="F12" s="19">
        <v>44</v>
      </c>
      <c r="G12" s="19">
        <v>43</v>
      </c>
      <c r="H12" s="19">
        <v>4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8</v>
      </c>
      <c r="V12" s="19">
        <v>8</v>
      </c>
      <c r="W12" s="19">
        <v>0</v>
      </c>
      <c r="X12" s="19">
        <v>8</v>
      </c>
      <c r="Y12" s="19">
        <v>8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200</v>
      </c>
      <c r="C13" s="19">
        <v>32</v>
      </c>
      <c r="D13" s="19">
        <v>30</v>
      </c>
      <c r="E13" s="19">
        <v>7</v>
      </c>
      <c r="F13" s="19">
        <v>32</v>
      </c>
      <c r="G13" s="19">
        <v>30</v>
      </c>
      <c r="H13" s="19">
        <v>7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2</v>
      </c>
      <c r="V13" s="19">
        <v>4</v>
      </c>
      <c r="W13" s="19">
        <v>0</v>
      </c>
      <c r="X13" s="19">
        <v>2</v>
      </c>
      <c r="Y13" s="19">
        <v>4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201</v>
      </c>
      <c r="C14" s="19">
        <v>38</v>
      </c>
      <c r="D14" s="19">
        <v>42</v>
      </c>
      <c r="E14" s="19">
        <v>3</v>
      </c>
      <c r="F14" s="19">
        <v>38</v>
      </c>
      <c r="G14" s="19">
        <v>42</v>
      </c>
      <c r="H14" s="19">
        <v>3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1</v>
      </c>
      <c r="V14" s="19">
        <v>1</v>
      </c>
      <c r="W14" s="19">
        <v>0</v>
      </c>
      <c r="X14" s="19">
        <v>1</v>
      </c>
      <c r="Y14" s="19">
        <v>1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202</v>
      </c>
      <c r="C15" s="19">
        <v>6</v>
      </c>
      <c r="D15" s="19">
        <v>6</v>
      </c>
      <c r="E15" s="19">
        <v>0</v>
      </c>
      <c r="F15" s="19">
        <v>6</v>
      </c>
      <c r="G15" s="19">
        <v>6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3</v>
      </c>
      <c r="V15" s="19">
        <v>3</v>
      </c>
      <c r="W15" s="19">
        <v>0</v>
      </c>
      <c r="X15" s="19">
        <v>3</v>
      </c>
      <c r="Y15" s="19">
        <v>3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203</v>
      </c>
      <c r="C16" s="19">
        <v>20</v>
      </c>
      <c r="D16" s="19">
        <v>43</v>
      </c>
      <c r="E16" s="19">
        <v>16</v>
      </c>
      <c r="F16" s="19">
        <v>20</v>
      </c>
      <c r="G16" s="19">
        <v>43</v>
      </c>
      <c r="H16" s="19">
        <v>16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1</v>
      </c>
      <c r="V16" s="19">
        <v>2</v>
      </c>
      <c r="W16" s="19">
        <v>3</v>
      </c>
      <c r="X16" s="19">
        <v>1</v>
      </c>
      <c r="Y16" s="19">
        <v>2</v>
      </c>
      <c r="Z16" s="19">
        <v>3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204</v>
      </c>
      <c r="C17" s="19">
        <v>69</v>
      </c>
      <c r="D17" s="19">
        <v>75</v>
      </c>
      <c r="E17" s="19">
        <v>45</v>
      </c>
      <c r="F17" s="19">
        <v>69</v>
      </c>
      <c r="G17" s="19">
        <v>75</v>
      </c>
      <c r="H17" s="19">
        <v>45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2</v>
      </c>
      <c r="V17" s="19">
        <v>3</v>
      </c>
      <c r="W17" s="19">
        <v>0</v>
      </c>
      <c r="X17" s="19">
        <v>2</v>
      </c>
      <c r="Y17" s="19">
        <v>3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205</v>
      </c>
      <c r="C18" s="19">
        <v>29</v>
      </c>
      <c r="D18" s="19">
        <v>36</v>
      </c>
      <c r="E18" s="19">
        <v>11</v>
      </c>
      <c r="F18" s="19">
        <v>29</v>
      </c>
      <c r="G18" s="19">
        <v>36</v>
      </c>
      <c r="H18" s="19">
        <v>11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10</v>
      </c>
      <c r="V18" s="19">
        <v>16</v>
      </c>
      <c r="W18" s="19">
        <v>1</v>
      </c>
      <c r="X18" s="19">
        <v>10</v>
      </c>
      <c r="Y18" s="19">
        <v>16</v>
      </c>
      <c r="Z18" s="19">
        <v>1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206</v>
      </c>
      <c r="C19" s="19">
        <v>0</v>
      </c>
      <c r="D19" s="19">
        <v>4</v>
      </c>
      <c r="E19" s="19">
        <v>17</v>
      </c>
      <c r="F19" s="19">
        <v>0</v>
      </c>
      <c r="G19" s="19">
        <v>4</v>
      </c>
      <c r="H19" s="19">
        <v>17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8</v>
      </c>
      <c r="V19" s="19">
        <v>7</v>
      </c>
      <c r="W19" s="19">
        <v>1</v>
      </c>
      <c r="X19" s="19">
        <v>8</v>
      </c>
      <c r="Y19" s="19">
        <v>7</v>
      </c>
      <c r="Z19" s="19">
        <v>1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208</v>
      </c>
      <c r="C21" s="19">
        <v>64</v>
      </c>
      <c r="D21" s="19">
        <v>65</v>
      </c>
      <c r="E21" s="19">
        <v>6</v>
      </c>
      <c r="F21" s="19">
        <v>64</v>
      </c>
      <c r="G21" s="19">
        <v>65</v>
      </c>
      <c r="H21" s="19">
        <v>6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6</v>
      </c>
      <c r="V21" s="19">
        <v>6</v>
      </c>
      <c r="W21" s="19">
        <v>2</v>
      </c>
      <c r="X21" s="19">
        <v>6</v>
      </c>
      <c r="Y21" s="19">
        <v>6</v>
      </c>
      <c r="Z21" s="19">
        <v>2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209</v>
      </c>
      <c r="C22" s="19">
        <v>71</v>
      </c>
      <c r="D22" s="19">
        <v>69</v>
      </c>
      <c r="E22" s="19">
        <v>17</v>
      </c>
      <c r="F22" s="19">
        <v>71</v>
      </c>
      <c r="G22" s="19">
        <v>69</v>
      </c>
      <c r="H22" s="19">
        <v>17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7</v>
      </c>
      <c r="V22" s="19">
        <v>6</v>
      </c>
      <c r="W22" s="19">
        <v>1</v>
      </c>
      <c r="X22" s="19">
        <v>7</v>
      </c>
      <c r="Y22" s="19">
        <v>6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210</v>
      </c>
      <c r="C23" s="19">
        <v>86</v>
      </c>
      <c r="D23" s="19">
        <v>80</v>
      </c>
      <c r="E23" s="19">
        <v>30</v>
      </c>
      <c r="F23" s="19">
        <v>86</v>
      </c>
      <c r="G23" s="19">
        <v>80</v>
      </c>
      <c r="H23" s="19">
        <v>30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28</v>
      </c>
      <c r="V23" s="19">
        <v>26</v>
      </c>
      <c r="W23" s="19">
        <v>5</v>
      </c>
      <c r="X23" s="19">
        <v>28</v>
      </c>
      <c r="Y23" s="19">
        <v>26</v>
      </c>
      <c r="Z23" s="19">
        <v>5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211</v>
      </c>
      <c r="C24" s="19">
        <v>26</v>
      </c>
      <c r="D24" s="19">
        <v>23</v>
      </c>
      <c r="E24" s="19">
        <v>11</v>
      </c>
      <c r="F24" s="19">
        <v>26</v>
      </c>
      <c r="G24" s="19">
        <v>23</v>
      </c>
      <c r="H24" s="19">
        <v>11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3</v>
      </c>
      <c r="V24" s="19">
        <v>2</v>
      </c>
      <c r="W24" s="19">
        <v>9</v>
      </c>
      <c r="X24" s="19">
        <v>3</v>
      </c>
      <c r="Y24" s="19">
        <v>2</v>
      </c>
      <c r="Z24" s="19">
        <v>9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212</v>
      </c>
      <c r="C25" s="19">
        <v>29</v>
      </c>
      <c r="D25" s="19">
        <v>28</v>
      </c>
      <c r="E25" s="19">
        <v>6</v>
      </c>
      <c r="F25" s="19">
        <v>29</v>
      </c>
      <c r="G25" s="19">
        <v>28</v>
      </c>
      <c r="H25" s="19">
        <v>6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11</v>
      </c>
      <c r="V25" s="19">
        <v>11</v>
      </c>
      <c r="W25" s="19">
        <v>0</v>
      </c>
      <c r="X25" s="19">
        <v>11</v>
      </c>
      <c r="Y25" s="19">
        <v>11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213</v>
      </c>
      <c r="C26" s="27">
        <v>5</v>
      </c>
      <c r="D26" s="27">
        <v>5</v>
      </c>
      <c r="E26" s="27">
        <v>0</v>
      </c>
      <c r="F26" s="27">
        <v>5</v>
      </c>
      <c r="G26" s="27">
        <v>5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5</v>
      </c>
      <c r="V26" s="27">
        <v>5</v>
      </c>
      <c r="W26" s="27">
        <v>0</v>
      </c>
      <c r="X26" s="27">
        <v>5</v>
      </c>
      <c r="Y26" s="27">
        <v>5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2:35" ht="20.100000000000001" customHeight="1" thickBot="1" x14ac:dyDescent="0.25">
      <c r="B27" s="6" t="s">
        <v>214</v>
      </c>
      <c r="C27" s="29">
        <v>0</v>
      </c>
      <c r="D27" s="29">
        <v>1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</row>
    <row r="28" spans="2:35" ht="20.100000000000001" customHeight="1" thickBot="1" x14ac:dyDescent="0.25">
      <c r="B28" s="4" t="s">
        <v>215</v>
      </c>
      <c r="C28" s="29">
        <v>2</v>
      </c>
      <c r="D28" s="29">
        <v>2</v>
      </c>
      <c r="E28" s="29">
        <v>2</v>
      </c>
      <c r="F28" s="29">
        <v>2</v>
      </c>
      <c r="G28" s="29">
        <v>2</v>
      </c>
      <c r="H28" s="29">
        <v>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</row>
    <row r="29" spans="2:35" ht="20.100000000000001" customHeight="1" thickBot="1" x14ac:dyDescent="0.25">
      <c r="B29" s="4" t="s">
        <v>216</v>
      </c>
      <c r="C29" s="28">
        <v>1</v>
      </c>
      <c r="D29" s="28">
        <v>1</v>
      </c>
      <c r="E29" s="28">
        <v>0</v>
      </c>
      <c r="F29" s="28">
        <v>1</v>
      </c>
      <c r="G29" s="28">
        <v>1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2</v>
      </c>
      <c r="X29" s="28">
        <v>0</v>
      </c>
      <c r="Y29" s="28">
        <v>0</v>
      </c>
      <c r="Z29" s="28">
        <v>2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2:35" ht="20.100000000000001" customHeight="1" thickBot="1" x14ac:dyDescent="0.25">
      <c r="B30" s="4" t="s">
        <v>217</v>
      </c>
      <c r="C30" s="19">
        <v>3</v>
      </c>
      <c r="D30" s="19">
        <v>2</v>
      </c>
      <c r="E30" s="19">
        <v>3</v>
      </c>
      <c r="F30" s="19">
        <v>3</v>
      </c>
      <c r="G30" s="19">
        <v>2</v>
      </c>
      <c r="H30" s="19">
        <v>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</row>
    <row r="31" spans="2:35" ht="20.100000000000001" customHeight="1" thickBot="1" x14ac:dyDescent="0.25">
      <c r="B31" s="4" t="s">
        <v>218</v>
      </c>
      <c r="C31" s="19">
        <v>14</v>
      </c>
      <c r="D31" s="19">
        <v>9</v>
      </c>
      <c r="E31" s="19">
        <v>6</v>
      </c>
      <c r="F31" s="19">
        <v>14</v>
      </c>
      <c r="G31" s="19">
        <v>9</v>
      </c>
      <c r="H31" s="19">
        <v>6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4</v>
      </c>
      <c r="V31" s="19">
        <v>5</v>
      </c>
      <c r="W31" s="19">
        <v>0</v>
      </c>
      <c r="X31" s="19">
        <v>4</v>
      </c>
      <c r="Y31" s="19">
        <v>5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2:35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</row>
    <row r="33" spans="2:35" ht="20.100000000000001" customHeight="1" thickBot="1" x14ac:dyDescent="0.25">
      <c r="B33" s="4" t="s">
        <v>220</v>
      </c>
      <c r="C33" s="19">
        <v>12</v>
      </c>
      <c r="D33" s="19">
        <v>12</v>
      </c>
      <c r="E33" s="19">
        <v>8</v>
      </c>
      <c r="F33" s="19">
        <v>12</v>
      </c>
      <c r="G33" s="19">
        <v>12</v>
      </c>
      <c r="H33" s="19">
        <v>8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2:35" ht="20.100000000000001" customHeight="1" thickBot="1" x14ac:dyDescent="0.25">
      <c r="B34" s="4" t="s">
        <v>221</v>
      </c>
      <c r="C34" s="19">
        <v>15</v>
      </c>
      <c r="D34" s="19">
        <v>15</v>
      </c>
      <c r="E34" s="19">
        <v>7</v>
      </c>
      <c r="F34" s="19">
        <v>15</v>
      </c>
      <c r="G34" s="19">
        <v>15</v>
      </c>
      <c r="H34" s="19">
        <v>7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3</v>
      </c>
      <c r="V34" s="19">
        <v>6</v>
      </c>
      <c r="W34" s="19">
        <v>7</v>
      </c>
      <c r="X34" s="19">
        <v>3</v>
      </c>
      <c r="Y34" s="19">
        <v>6</v>
      </c>
      <c r="Z34" s="19">
        <v>7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2:35" ht="20.100000000000001" customHeight="1" thickBot="1" x14ac:dyDescent="0.25">
      <c r="B35" s="4" t="s">
        <v>222</v>
      </c>
      <c r="C35" s="19">
        <v>2</v>
      </c>
      <c r="D35" s="19">
        <v>2</v>
      </c>
      <c r="E35" s="19">
        <v>2</v>
      </c>
      <c r="F35" s="19">
        <v>2</v>
      </c>
      <c r="G35" s="19">
        <v>2</v>
      </c>
      <c r="H35" s="19">
        <v>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1</v>
      </c>
      <c r="V35" s="19">
        <v>1</v>
      </c>
      <c r="W35" s="19">
        <v>0</v>
      </c>
      <c r="X35" s="19">
        <v>1</v>
      </c>
      <c r="Y35" s="19">
        <v>1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</row>
    <row r="36" spans="2:35" ht="20.100000000000001" customHeight="1" thickBot="1" x14ac:dyDescent="0.25">
      <c r="B36" s="4" t="s">
        <v>223</v>
      </c>
      <c r="C36" s="19">
        <v>16</v>
      </c>
      <c r="D36" s="19">
        <v>18</v>
      </c>
      <c r="E36" s="19">
        <v>7</v>
      </c>
      <c r="F36" s="19">
        <v>16</v>
      </c>
      <c r="G36" s="19">
        <v>18</v>
      </c>
      <c r="H36" s="19">
        <v>7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1</v>
      </c>
      <c r="V36" s="19">
        <v>1</v>
      </c>
      <c r="W36" s="19">
        <v>0</v>
      </c>
      <c r="X36" s="19">
        <v>1</v>
      </c>
      <c r="Y36" s="19">
        <v>1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</row>
    <row r="37" spans="2:35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1</v>
      </c>
      <c r="F37" s="19">
        <v>0</v>
      </c>
      <c r="G37" s="19">
        <v>0</v>
      </c>
      <c r="H37" s="19">
        <v>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</row>
    <row r="38" spans="2:35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</row>
    <row r="39" spans="2:35" ht="20.100000000000001" customHeight="1" thickBot="1" x14ac:dyDescent="0.25">
      <c r="B39" s="4" t="s">
        <v>226</v>
      </c>
      <c r="C39" s="19">
        <v>3</v>
      </c>
      <c r="D39" s="19">
        <v>3</v>
      </c>
      <c r="E39" s="19">
        <v>0</v>
      </c>
      <c r="F39" s="19">
        <v>3</v>
      </c>
      <c r="G39" s="19">
        <v>3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1</v>
      </c>
      <c r="V39" s="19">
        <v>3</v>
      </c>
      <c r="W39" s="19">
        <v>0</v>
      </c>
      <c r="X39" s="19">
        <v>1</v>
      </c>
      <c r="Y39" s="19">
        <v>3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</row>
    <row r="40" spans="2:35" ht="20.100000000000001" customHeight="1" thickBot="1" x14ac:dyDescent="0.25">
      <c r="B40" s="4" t="s">
        <v>227</v>
      </c>
      <c r="C40" s="19">
        <v>29</v>
      </c>
      <c r="D40" s="19">
        <v>19</v>
      </c>
      <c r="E40" s="19">
        <v>19</v>
      </c>
      <c r="F40" s="19">
        <v>29</v>
      </c>
      <c r="G40" s="19">
        <v>19</v>
      </c>
      <c r="H40" s="19">
        <v>19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2</v>
      </c>
      <c r="V40" s="19">
        <v>2</v>
      </c>
      <c r="W40" s="19">
        <v>0</v>
      </c>
      <c r="X40" s="19">
        <v>2</v>
      </c>
      <c r="Y40" s="19">
        <v>2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</row>
    <row r="41" spans="2:35" ht="20.100000000000001" customHeight="1" thickBot="1" x14ac:dyDescent="0.25">
      <c r="B41" s="4" t="s">
        <v>228</v>
      </c>
      <c r="C41" s="19">
        <v>83</v>
      </c>
      <c r="D41" s="19">
        <v>87</v>
      </c>
      <c r="E41" s="19">
        <v>16</v>
      </c>
      <c r="F41" s="19">
        <v>83</v>
      </c>
      <c r="G41" s="19">
        <v>87</v>
      </c>
      <c r="H41" s="19">
        <v>12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4</v>
      </c>
      <c r="R41" s="19">
        <v>0</v>
      </c>
      <c r="S41" s="19">
        <v>0</v>
      </c>
      <c r="T41" s="19">
        <v>0</v>
      </c>
      <c r="U41" s="19">
        <v>48</v>
      </c>
      <c r="V41" s="19">
        <v>52</v>
      </c>
      <c r="W41" s="19">
        <v>10</v>
      </c>
      <c r="X41" s="19">
        <v>48</v>
      </c>
      <c r="Y41" s="19">
        <v>52</v>
      </c>
      <c r="Z41" s="19">
        <v>10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</row>
    <row r="42" spans="2:35" ht="20.100000000000001" customHeight="1" thickBot="1" x14ac:dyDescent="0.25">
      <c r="B42" s="4" t="s">
        <v>229</v>
      </c>
      <c r="C42" s="19">
        <v>4</v>
      </c>
      <c r="D42" s="19">
        <v>4</v>
      </c>
      <c r="E42" s="19">
        <v>0</v>
      </c>
      <c r="F42" s="19">
        <v>4</v>
      </c>
      <c r="G42" s="19">
        <v>4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1</v>
      </c>
      <c r="V42" s="19">
        <v>1</v>
      </c>
      <c r="W42" s="19">
        <v>0</v>
      </c>
      <c r="X42" s="19">
        <v>1</v>
      </c>
      <c r="Y42" s="19">
        <v>1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</row>
    <row r="43" spans="2:35" ht="20.100000000000001" customHeight="1" thickBot="1" x14ac:dyDescent="0.25">
      <c r="B43" s="4" t="s">
        <v>230</v>
      </c>
      <c r="C43" s="19">
        <v>25</v>
      </c>
      <c r="D43" s="19">
        <v>26</v>
      </c>
      <c r="E43" s="19">
        <v>1</v>
      </c>
      <c r="F43" s="19">
        <v>25</v>
      </c>
      <c r="G43" s="19">
        <v>26</v>
      </c>
      <c r="H43" s="19">
        <v>0</v>
      </c>
      <c r="I43" s="19">
        <v>0</v>
      </c>
      <c r="J43" s="19">
        <v>0</v>
      </c>
      <c r="K43" s="19">
        <v>1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</row>
    <row r="44" spans="2:35" ht="20.100000000000001" customHeight="1" thickBot="1" x14ac:dyDescent="0.25">
      <c r="B44" s="4" t="s">
        <v>231</v>
      </c>
      <c r="C44" s="19">
        <v>33</v>
      </c>
      <c r="D44" s="19">
        <v>38</v>
      </c>
      <c r="E44" s="19">
        <v>12</v>
      </c>
      <c r="F44" s="19">
        <v>33</v>
      </c>
      <c r="G44" s="19">
        <v>38</v>
      </c>
      <c r="H44" s="19">
        <v>12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11</v>
      </c>
      <c r="V44" s="19">
        <v>38</v>
      </c>
      <c r="W44" s="19">
        <v>22</v>
      </c>
      <c r="X44" s="19">
        <v>11</v>
      </c>
      <c r="Y44" s="19">
        <v>38</v>
      </c>
      <c r="Z44" s="19">
        <v>22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2:35" ht="20.100000000000001" customHeight="1" thickBot="1" x14ac:dyDescent="0.25">
      <c r="B45" s="4" t="s">
        <v>232</v>
      </c>
      <c r="C45" s="19">
        <v>76</v>
      </c>
      <c r="D45" s="19">
        <v>72</v>
      </c>
      <c r="E45" s="19">
        <v>7</v>
      </c>
      <c r="F45" s="19">
        <v>76</v>
      </c>
      <c r="G45" s="19">
        <v>72</v>
      </c>
      <c r="H45" s="19">
        <v>7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34</v>
      </c>
      <c r="V45" s="19">
        <v>33</v>
      </c>
      <c r="W45" s="19">
        <v>2</v>
      </c>
      <c r="X45" s="19">
        <v>34</v>
      </c>
      <c r="Y45" s="19">
        <v>33</v>
      </c>
      <c r="Z45" s="19">
        <v>2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2:35" ht="20.100000000000001" customHeight="1" thickBot="1" x14ac:dyDescent="0.25">
      <c r="B46" s="4" t="s">
        <v>233</v>
      </c>
      <c r="C46" s="19">
        <v>31</v>
      </c>
      <c r="D46" s="19">
        <v>32</v>
      </c>
      <c r="E46" s="19">
        <v>18</v>
      </c>
      <c r="F46" s="19">
        <v>31</v>
      </c>
      <c r="G46" s="19">
        <v>32</v>
      </c>
      <c r="H46" s="19">
        <v>18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3</v>
      </c>
      <c r="V46" s="19">
        <v>0</v>
      </c>
      <c r="W46" s="19">
        <v>5</v>
      </c>
      <c r="X46" s="19">
        <v>3</v>
      </c>
      <c r="Y46" s="19">
        <v>0</v>
      </c>
      <c r="Z46" s="19">
        <v>5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</row>
    <row r="47" spans="2:35" ht="20.100000000000001" customHeight="1" thickBot="1" x14ac:dyDescent="0.25">
      <c r="B47" s="4" t="s">
        <v>234</v>
      </c>
      <c r="C47" s="19">
        <v>74</v>
      </c>
      <c r="D47" s="19">
        <v>74</v>
      </c>
      <c r="E47" s="19">
        <v>7</v>
      </c>
      <c r="F47" s="19">
        <v>74</v>
      </c>
      <c r="G47" s="19">
        <v>74</v>
      </c>
      <c r="H47" s="19">
        <v>7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20</v>
      </c>
      <c r="V47" s="19">
        <v>20</v>
      </c>
      <c r="W47" s="19">
        <v>0</v>
      </c>
      <c r="X47" s="19">
        <v>20</v>
      </c>
      <c r="Y47" s="19">
        <v>20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</row>
    <row r="48" spans="2:35" ht="20.100000000000001" customHeight="1" thickBot="1" x14ac:dyDescent="0.25">
      <c r="B48" s="4" t="s">
        <v>235</v>
      </c>
      <c r="C48" s="19">
        <v>11</v>
      </c>
      <c r="D48" s="19">
        <v>12</v>
      </c>
      <c r="E48" s="19">
        <v>6</v>
      </c>
      <c r="F48" s="19">
        <v>11</v>
      </c>
      <c r="G48" s="19">
        <v>12</v>
      </c>
      <c r="H48" s="19">
        <v>6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</row>
    <row r="49" spans="2:35" ht="20.100000000000001" customHeight="1" thickBot="1" x14ac:dyDescent="0.25">
      <c r="B49" s="4" t="s">
        <v>236</v>
      </c>
      <c r="C49" s="19">
        <v>7</v>
      </c>
      <c r="D49" s="19">
        <v>7</v>
      </c>
      <c r="E49" s="19">
        <v>0</v>
      </c>
      <c r="F49" s="19">
        <v>7</v>
      </c>
      <c r="G49" s="19">
        <v>7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</row>
    <row r="50" spans="2:35" ht="20.100000000000001" customHeight="1" thickBot="1" x14ac:dyDescent="0.25">
      <c r="B50" s="4" t="s">
        <v>237</v>
      </c>
      <c r="C50" s="19">
        <v>29</v>
      </c>
      <c r="D50" s="19">
        <v>26</v>
      </c>
      <c r="E50" s="19">
        <v>30</v>
      </c>
      <c r="F50" s="19">
        <v>29</v>
      </c>
      <c r="G50" s="19">
        <v>26</v>
      </c>
      <c r="H50" s="19">
        <v>30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8</v>
      </c>
      <c r="V50" s="19">
        <v>8</v>
      </c>
      <c r="W50" s="19">
        <v>4</v>
      </c>
      <c r="X50" s="19">
        <v>8</v>
      </c>
      <c r="Y50" s="19">
        <v>8</v>
      </c>
      <c r="Z50" s="19">
        <v>4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</row>
    <row r="51" spans="2:35" ht="20.100000000000001" customHeight="1" thickBot="1" x14ac:dyDescent="0.25">
      <c r="B51" s="4" t="s">
        <v>238</v>
      </c>
      <c r="C51" s="19">
        <v>12</v>
      </c>
      <c r="D51" s="19">
        <v>12</v>
      </c>
      <c r="E51" s="19">
        <v>0</v>
      </c>
      <c r="F51" s="19">
        <v>0</v>
      </c>
      <c r="G51" s="19">
        <v>0</v>
      </c>
      <c r="H51" s="19">
        <v>0</v>
      </c>
      <c r="I51" s="19">
        <v>12</v>
      </c>
      <c r="J51" s="19">
        <v>12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</row>
    <row r="52" spans="2:35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</row>
    <row r="53" spans="2:35" ht="20.100000000000001" customHeight="1" thickBot="1" x14ac:dyDescent="0.25">
      <c r="B53" s="4" t="s">
        <v>240</v>
      </c>
      <c r="C53" s="19">
        <v>14</v>
      </c>
      <c r="D53" s="19">
        <v>14</v>
      </c>
      <c r="E53" s="19">
        <v>4</v>
      </c>
      <c r="F53" s="19">
        <v>14</v>
      </c>
      <c r="G53" s="19">
        <v>13</v>
      </c>
      <c r="H53" s="19">
        <v>4</v>
      </c>
      <c r="I53" s="19">
        <v>0</v>
      </c>
      <c r="J53" s="19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5</v>
      </c>
      <c r="V53" s="19">
        <v>4</v>
      </c>
      <c r="W53" s="19">
        <v>1</v>
      </c>
      <c r="X53" s="19">
        <v>5</v>
      </c>
      <c r="Y53" s="19">
        <v>4</v>
      </c>
      <c r="Z53" s="19">
        <v>1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</row>
    <row r="54" spans="2:35" ht="20.100000000000001" customHeight="1" thickBot="1" x14ac:dyDescent="0.25">
      <c r="B54" s="4" t="s">
        <v>241</v>
      </c>
      <c r="C54" s="19">
        <v>141</v>
      </c>
      <c r="D54" s="19">
        <v>167</v>
      </c>
      <c r="E54" s="19">
        <v>49</v>
      </c>
      <c r="F54" s="19">
        <v>141</v>
      </c>
      <c r="G54" s="19">
        <v>167</v>
      </c>
      <c r="H54" s="19">
        <v>49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8</v>
      </c>
      <c r="V54" s="19">
        <v>15</v>
      </c>
      <c r="W54" s="19">
        <v>0</v>
      </c>
      <c r="X54" s="19">
        <v>8</v>
      </c>
      <c r="Y54" s="19">
        <v>15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</row>
    <row r="55" spans="2:35" ht="20.100000000000001" customHeight="1" thickBot="1" x14ac:dyDescent="0.25">
      <c r="B55" s="4" t="s">
        <v>242</v>
      </c>
      <c r="C55" s="19">
        <v>43</v>
      </c>
      <c r="D55" s="19">
        <v>41</v>
      </c>
      <c r="E55" s="19">
        <v>23</v>
      </c>
      <c r="F55" s="19">
        <v>43</v>
      </c>
      <c r="G55" s="19">
        <v>41</v>
      </c>
      <c r="H55" s="19">
        <v>23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2</v>
      </c>
      <c r="V55" s="19">
        <v>2</v>
      </c>
      <c r="W55" s="19">
        <v>3</v>
      </c>
      <c r="X55" s="19">
        <v>2</v>
      </c>
      <c r="Y55" s="19">
        <v>2</v>
      </c>
      <c r="Z55" s="19">
        <v>2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1</v>
      </c>
    </row>
    <row r="56" spans="2:35" ht="20.100000000000001" customHeight="1" thickBot="1" x14ac:dyDescent="0.25">
      <c r="B56" s="4" t="s">
        <v>243</v>
      </c>
      <c r="C56" s="19">
        <v>36</v>
      </c>
      <c r="D56" s="19">
        <v>28</v>
      </c>
      <c r="E56" s="19">
        <v>17</v>
      </c>
      <c r="F56" s="19">
        <v>36</v>
      </c>
      <c r="G56" s="19">
        <v>28</v>
      </c>
      <c r="H56" s="19">
        <v>17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4</v>
      </c>
      <c r="V56" s="19">
        <v>6</v>
      </c>
      <c r="W56" s="19">
        <v>0</v>
      </c>
      <c r="X56" s="19">
        <v>4</v>
      </c>
      <c r="Y56" s="19">
        <v>6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</row>
    <row r="57" spans="2:35" ht="20.100000000000001" customHeight="1" thickBot="1" x14ac:dyDescent="0.25">
      <c r="B57" s="4" t="s">
        <v>244</v>
      </c>
      <c r="C57" s="19">
        <v>6</v>
      </c>
      <c r="D57" s="19">
        <v>3</v>
      </c>
      <c r="E57" s="19">
        <v>4</v>
      </c>
      <c r="F57" s="19">
        <v>6</v>
      </c>
      <c r="G57" s="19">
        <v>3</v>
      </c>
      <c r="H57" s="19">
        <v>4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4</v>
      </c>
      <c r="V57" s="19">
        <v>5</v>
      </c>
      <c r="W57" s="19">
        <v>0</v>
      </c>
      <c r="X57" s="19">
        <v>4</v>
      </c>
      <c r="Y57" s="19">
        <v>5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</row>
    <row r="58" spans="2:35" ht="20.100000000000001" customHeight="1" thickBot="1" x14ac:dyDescent="0.25">
      <c r="B58" s="4" t="s">
        <v>270</v>
      </c>
      <c r="C58" s="19">
        <v>29</v>
      </c>
      <c r="D58" s="19">
        <v>28</v>
      </c>
      <c r="E58" s="19">
        <v>1</v>
      </c>
      <c r="F58" s="19">
        <v>29</v>
      </c>
      <c r="G58" s="19">
        <v>28</v>
      </c>
      <c r="H58" s="19">
        <v>1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19</v>
      </c>
      <c r="V58" s="19">
        <v>19</v>
      </c>
      <c r="W58" s="19">
        <v>0</v>
      </c>
      <c r="X58" s="19">
        <v>19</v>
      </c>
      <c r="Y58" s="19">
        <v>19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</row>
    <row r="59" spans="2:35" ht="20.100000000000001" customHeight="1" thickBot="1" x14ac:dyDescent="0.25">
      <c r="B59" s="4" t="s">
        <v>246</v>
      </c>
      <c r="C59" s="19">
        <v>76</v>
      </c>
      <c r="D59" s="19">
        <v>76</v>
      </c>
      <c r="E59" s="19">
        <v>6</v>
      </c>
      <c r="F59" s="19">
        <v>75</v>
      </c>
      <c r="G59" s="19">
        <v>76</v>
      </c>
      <c r="H59" s="19">
        <v>5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1</v>
      </c>
      <c r="S59" s="19">
        <v>0</v>
      </c>
      <c r="T59" s="19">
        <v>1</v>
      </c>
      <c r="U59" s="19">
        <v>7</v>
      </c>
      <c r="V59" s="19">
        <v>6</v>
      </c>
      <c r="W59" s="19">
        <v>1</v>
      </c>
      <c r="X59" s="19">
        <v>7</v>
      </c>
      <c r="Y59" s="19">
        <v>6</v>
      </c>
      <c r="Z59" s="19">
        <v>1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</row>
    <row r="60" spans="2:35" ht="20.100000000000001" customHeight="1" thickBot="1" x14ac:dyDescent="0.25">
      <c r="B60" s="4" t="s">
        <v>247</v>
      </c>
      <c r="C60" s="19">
        <v>15</v>
      </c>
      <c r="D60" s="19">
        <v>10</v>
      </c>
      <c r="E60" s="19">
        <v>8</v>
      </c>
      <c r="F60" s="19">
        <v>15</v>
      </c>
      <c r="G60" s="19">
        <v>10</v>
      </c>
      <c r="H60" s="19">
        <v>8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2</v>
      </c>
      <c r="V60" s="19">
        <v>1</v>
      </c>
      <c r="W60" s="19">
        <v>4</v>
      </c>
      <c r="X60" s="19">
        <v>2</v>
      </c>
      <c r="Y60" s="19">
        <v>1</v>
      </c>
      <c r="Z60" s="19">
        <v>4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</row>
    <row r="61" spans="2:35" ht="20.100000000000001" customHeight="1" thickBot="1" x14ac:dyDescent="0.25">
      <c r="B61" s="7" t="s">
        <v>22</v>
      </c>
      <c r="C61" s="9">
        <f>SUM(C11:C60)</f>
        <v>1384</v>
      </c>
      <c r="D61" s="9">
        <f t="shared" ref="D61:AI61" si="0">SUM(D11:D60)</f>
        <v>1417</v>
      </c>
      <c r="E61" s="9">
        <f t="shared" si="0"/>
        <v>450</v>
      </c>
      <c r="F61" s="9">
        <f t="shared" si="0"/>
        <v>1371</v>
      </c>
      <c r="G61" s="9">
        <f t="shared" si="0"/>
        <v>1404</v>
      </c>
      <c r="H61" s="9">
        <f t="shared" si="0"/>
        <v>444</v>
      </c>
      <c r="I61" s="9">
        <f t="shared" si="0"/>
        <v>12</v>
      </c>
      <c r="J61" s="9">
        <f t="shared" si="0"/>
        <v>13</v>
      </c>
      <c r="K61" s="9">
        <f t="shared" si="0"/>
        <v>1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4</v>
      </c>
      <c r="R61" s="9">
        <f t="shared" si="0"/>
        <v>1</v>
      </c>
      <c r="S61" s="9">
        <f t="shared" si="0"/>
        <v>0</v>
      </c>
      <c r="T61" s="9">
        <f t="shared" si="0"/>
        <v>1</v>
      </c>
      <c r="U61" s="9">
        <f t="shared" si="0"/>
        <v>289</v>
      </c>
      <c r="V61" s="9">
        <f t="shared" si="0"/>
        <v>336</v>
      </c>
      <c r="W61" s="9">
        <f t="shared" si="0"/>
        <v>84</v>
      </c>
      <c r="X61" s="9">
        <f t="shared" si="0"/>
        <v>289</v>
      </c>
      <c r="Y61" s="9">
        <f t="shared" si="0"/>
        <v>336</v>
      </c>
      <c r="Z61" s="9">
        <f t="shared" si="0"/>
        <v>83</v>
      </c>
      <c r="AA61" s="9">
        <f t="shared" si="0"/>
        <v>0</v>
      </c>
      <c r="AB61" s="9">
        <f t="shared" si="0"/>
        <v>0</v>
      </c>
      <c r="AC61" s="9">
        <f t="shared" si="0"/>
        <v>0</v>
      </c>
      <c r="AD61" s="9">
        <f t="shared" si="0"/>
        <v>0</v>
      </c>
      <c r="AE61" s="9">
        <f t="shared" si="0"/>
        <v>0</v>
      </c>
      <c r="AF61" s="9">
        <f t="shared" si="0"/>
        <v>0</v>
      </c>
      <c r="AG61" s="9">
        <f t="shared" si="0"/>
        <v>0</v>
      </c>
      <c r="AH61" s="9">
        <f t="shared" si="0"/>
        <v>0</v>
      </c>
      <c r="AI61" s="9">
        <f t="shared" si="0"/>
        <v>1</v>
      </c>
    </row>
    <row r="62" spans="2:35" x14ac:dyDescent="0.2">
      <c r="C62" s="49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5" t="s">
        <v>257</v>
      </c>
      <c r="D9" s="72"/>
      <c r="E9" s="72"/>
      <c r="F9" s="76"/>
      <c r="G9" s="75" t="s">
        <v>258</v>
      </c>
      <c r="H9" s="72"/>
      <c r="I9" s="72"/>
      <c r="J9" s="78"/>
      <c r="K9" s="75" t="s">
        <v>259</v>
      </c>
      <c r="L9" s="72"/>
      <c r="M9" s="72"/>
      <c r="N9" s="78"/>
      <c r="O9" s="75" t="s">
        <v>260</v>
      </c>
      <c r="P9" s="72"/>
      <c r="Q9" s="72"/>
      <c r="R9" s="78"/>
      <c r="S9" s="75" t="s">
        <v>261</v>
      </c>
      <c r="T9" s="72"/>
      <c r="U9" s="72"/>
      <c r="V9" s="72"/>
      <c r="W9" s="72"/>
    </row>
    <row r="10" spans="2:23" ht="28.5" customHeight="1" thickBot="1" x14ac:dyDescent="0.25">
      <c r="B10" s="10"/>
      <c r="C10" s="79" t="s">
        <v>271</v>
      </c>
      <c r="D10" s="81" t="s">
        <v>100</v>
      </c>
      <c r="E10" s="81"/>
      <c r="F10" s="79" t="s">
        <v>103</v>
      </c>
      <c r="G10" s="79" t="s">
        <v>271</v>
      </c>
      <c r="H10" s="81" t="s">
        <v>100</v>
      </c>
      <c r="I10" s="81"/>
      <c r="J10" s="79" t="s">
        <v>103</v>
      </c>
      <c r="K10" s="79" t="s">
        <v>271</v>
      </c>
      <c r="L10" s="81" t="s">
        <v>100</v>
      </c>
      <c r="M10" s="81"/>
      <c r="N10" s="79" t="s">
        <v>103</v>
      </c>
      <c r="O10" s="79" t="s">
        <v>271</v>
      </c>
      <c r="P10" s="81" t="s">
        <v>100</v>
      </c>
      <c r="Q10" s="81"/>
      <c r="R10" s="79" t="s">
        <v>103</v>
      </c>
      <c r="S10" s="79" t="s">
        <v>271</v>
      </c>
      <c r="T10" s="81" t="s">
        <v>101</v>
      </c>
      <c r="U10" s="81"/>
      <c r="V10" s="82" t="s">
        <v>102</v>
      </c>
      <c r="W10" s="79" t="s">
        <v>103</v>
      </c>
    </row>
    <row r="11" spans="2:23" ht="28.5" customHeight="1" thickBot="1" x14ac:dyDescent="0.25">
      <c r="B11" s="10"/>
      <c r="C11" s="80"/>
      <c r="D11" s="44" t="s">
        <v>104</v>
      </c>
      <c r="E11" s="44" t="s">
        <v>105</v>
      </c>
      <c r="F11" s="80"/>
      <c r="G11" s="80"/>
      <c r="H11" s="44" t="s">
        <v>104</v>
      </c>
      <c r="I11" s="44" t="s">
        <v>105</v>
      </c>
      <c r="J11" s="80"/>
      <c r="K11" s="80"/>
      <c r="L11" s="44" t="s">
        <v>104</v>
      </c>
      <c r="M11" s="44" t="s">
        <v>105</v>
      </c>
      <c r="N11" s="80"/>
      <c r="O11" s="80"/>
      <c r="P11" s="44" t="s">
        <v>104</v>
      </c>
      <c r="Q11" s="44" t="s">
        <v>105</v>
      </c>
      <c r="R11" s="80"/>
      <c r="S11" s="80"/>
      <c r="T11" s="44" t="s">
        <v>106</v>
      </c>
      <c r="U11" s="44" t="s">
        <v>107</v>
      </c>
      <c r="V11" s="68"/>
      <c r="W11" s="80"/>
    </row>
    <row r="12" spans="2:23" ht="20.100000000000001" customHeight="1" thickBot="1" x14ac:dyDescent="0.25">
      <c r="B12" s="3" t="s">
        <v>198</v>
      </c>
      <c r="C12" s="18">
        <v>18</v>
      </c>
      <c r="D12" s="18">
        <v>1</v>
      </c>
      <c r="E12" s="18">
        <v>0</v>
      </c>
      <c r="F12" s="18">
        <v>19</v>
      </c>
      <c r="G12" s="18">
        <v>5</v>
      </c>
      <c r="H12" s="18">
        <v>0</v>
      </c>
      <c r="I12" s="18">
        <v>0</v>
      </c>
      <c r="J12" s="18">
        <v>5</v>
      </c>
      <c r="K12" s="18">
        <v>13</v>
      </c>
      <c r="L12" s="18">
        <v>1</v>
      </c>
      <c r="M12" s="18">
        <v>0</v>
      </c>
      <c r="N12" s="18">
        <v>14</v>
      </c>
      <c r="O12" s="18">
        <v>0</v>
      </c>
      <c r="P12" s="18">
        <v>0</v>
      </c>
      <c r="Q12" s="18">
        <v>0</v>
      </c>
      <c r="R12" s="18">
        <v>0</v>
      </c>
      <c r="S12" s="18">
        <v>67</v>
      </c>
      <c r="T12" s="18">
        <v>10</v>
      </c>
      <c r="U12" s="18">
        <v>5</v>
      </c>
      <c r="V12" s="18">
        <v>17</v>
      </c>
      <c r="W12" s="18">
        <v>99</v>
      </c>
    </row>
    <row r="13" spans="2:23" ht="20.100000000000001" customHeight="1" thickBot="1" x14ac:dyDescent="0.25">
      <c r="B13" s="4" t="s">
        <v>199</v>
      </c>
      <c r="C13" s="19">
        <v>100</v>
      </c>
      <c r="D13" s="19">
        <v>3</v>
      </c>
      <c r="E13" s="19">
        <v>3</v>
      </c>
      <c r="F13" s="19">
        <v>106</v>
      </c>
      <c r="G13" s="19">
        <v>43</v>
      </c>
      <c r="H13" s="19">
        <v>0</v>
      </c>
      <c r="I13" s="19">
        <v>2</v>
      </c>
      <c r="J13" s="19">
        <v>45</v>
      </c>
      <c r="K13" s="19">
        <v>57</v>
      </c>
      <c r="L13" s="19">
        <v>3</v>
      </c>
      <c r="M13" s="19">
        <v>1</v>
      </c>
      <c r="N13" s="19">
        <v>61</v>
      </c>
      <c r="O13" s="19">
        <v>0</v>
      </c>
      <c r="P13" s="19">
        <v>0</v>
      </c>
      <c r="Q13" s="19">
        <v>0</v>
      </c>
      <c r="R13" s="19">
        <v>0</v>
      </c>
      <c r="S13" s="19">
        <v>152</v>
      </c>
      <c r="T13" s="19">
        <v>35</v>
      </c>
      <c r="U13" s="19">
        <v>10</v>
      </c>
      <c r="V13" s="19">
        <v>30</v>
      </c>
      <c r="W13" s="19">
        <v>227</v>
      </c>
    </row>
    <row r="14" spans="2:23" ht="20.100000000000001" customHeight="1" thickBot="1" x14ac:dyDescent="0.25">
      <c r="B14" s="4" t="s">
        <v>200</v>
      </c>
      <c r="C14" s="19">
        <v>24</v>
      </c>
      <c r="D14" s="19">
        <v>0</v>
      </c>
      <c r="E14" s="19">
        <v>1</v>
      </c>
      <c r="F14" s="19">
        <v>25</v>
      </c>
      <c r="G14" s="19">
        <v>11</v>
      </c>
      <c r="H14" s="19">
        <v>0</v>
      </c>
      <c r="I14" s="19">
        <v>1</v>
      </c>
      <c r="J14" s="19">
        <v>12</v>
      </c>
      <c r="K14" s="19">
        <v>13</v>
      </c>
      <c r="L14" s="19">
        <v>0</v>
      </c>
      <c r="M14" s="19">
        <v>0</v>
      </c>
      <c r="N14" s="19">
        <v>13</v>
      </c>
      <c r="O14" s="19">
        <v>0</v>
      </c>
      <c r="P14" s="19">
        <v>0</v>
      </c>
      <c r="Q14" s="19">
        <v>0</v>
      </c>
      <c r="R14" s="19">
        <v>0</v>
      </c>
      <c r="S14" s="19">
        <v>30</v>
      </c>
      <c r="T14" s="19">
        <v>8</v>
      </c>
      <c r="U14" s="19">
        <v>3</v>
      </c>
      <c r="V14" s="19">
        <v>4</v>
      </c>
      <c r="W14" s="19">
        <v>45</v>
      </c>
    </row>
    <row r="15" spans="2:23" ht="20.100000000000001" customHeight="1" thickBot="1" x14ac:dyDescent="0.25">
      <c r="B15" s="4" t="s">
        <v>201</v>
      </c>
      <c r="C15" s="19">
        <v>117</v>
      </c>
      <c r="D15" s="19">
        <v>3</v>
      </c>
      <c r="E15" s="19">
        <v>3</v>
      </c>
      <c r="F15" s="19">
        <v>123</v>
      </c>
      <c r="G15" s="19">
        <v>85</v>
      </c>
      <c r="H15" s="19">
        <v>0</v>
      </c>
      <c r="I15" s="19">
        <v>0</v>
      </c>
      <c r="J15" s="19">
        <v>85</v>
      </c>
      <c r="K15" s="19">
        <v>32</v>
      </c>
      <c r="L15" s="19">
        <v>3</v>
      </c>
      <c r="M15" s="19">
        <v>3</v>
      </c>
      <c r="N15" s="19">
        <v>38</v>
      </c>
      <c r="O15" s="19">
        <v>0</v>
      </c>
      <c r="P15" s="19">
        <v>0</v>
      </c>
      <c r="Q15" s="19">
        <v>0</v>
      </c>
      <c r="R15" s="19">
        <v>0</v>
      </c>
      <c r="S15" s="19">
        <v>144</v>
      </c>
      <c r="T15" s="19">
        <v>12</v>
      </c>
      <c r="U15" s="19">
        <v>22</v>
      </c>
      <c r="V15" s="19">
        <v>25</v>
      </c>
      <c r="W15" s="19">
        <v>203</v>
      </c>
    </row>
    <row r="16" spans="2:23" ht="20.100000000000001" customHeight="1" thickBot="1" x14ac:dyDescent="0.25">
      <c r="B16" s="4" t="s">
        <v>202</v>
      </c>
      <c r="C16" s="19">
        <v>19</v>
      </c>
      <c r="D16" s="19">
        <v>0</v>
      </c>
      <c r="E16" s="19">
        <v>7</v>
      </c>
      <c r="F16" s="19">
        <v>26</v>
      </c>
      <c r="G16" s="19">
        <v>13</v>
      </c>
      <c r="H16" s="19">
        <v>0</v>
      </c>
      <c r="I16" s="19">
        <v>1</v>
      </c>
      <c r="J16" s="19">
        <v>14</v>
      </c>
      <c r="K16" s="19">
        <v>6</v>
      </c>
      <c r="L16" s="19">
        <v>0</v>
      </c>
      <c r="M16" s="19">
        <v>6</v>
      </c>
      <c r="N16" s="19">
        <v>12</v>
      </c>
      <c r="O16" s="19">
        <v>0</v>
      </c>
      <c r="P16" s="19">
        <v>0</v>
      </c>
      <c r="Q16" s="19">
        <v>0</v>
      </c>
      <c r="R16" s="19">
        <v>0</v>
      </c>
      <c r="S16" s="19">
        <v>21</v>
      </c>
      <c r="T16" s="19">
        <v>5</v>
      </c>
      <c r="U16" s="19">
        <v>0</v>
      </c>
      <c r="V16" s="19">
        <v>0</v>
      </c>
      <c r="W16" s="19">
        <v>26</v>
      </c>
    </row>
    <row r="17" spans="2:23" ht="20.100000000000001" customHeight="1" thickBot="1" x14ac:dyDescent="0.25">
      <c r="B17" s="4" t="s">
        <v>203</v>
      </c>
      <c r="C17" s="19">
        <v>13</v>
      </c>
      <c r="D17" s="19">
        <v>0</v>
      </c>
      <c r="E17" s="19">
        <v>1</v>
      </c>
      <c r="F17" s="19">
        <v>14</v>
      </c>
      <c r="G17" s="19">
        <v>1</v>
      </c>
      <c r="H17" s="19">
        <v>0</v>
      </c>
      <c r="I17" s="19">
        <v>0</v>
      </c>
      <c r="J17" s="19">
        <v>1</v>
      </c>
      <c r="K17" s="19">
        <v>12</v>
      </c>
      <c r="L17" s="19">
        <v>0</v>
      </c>
      <c r="M17" s="19">
        <v>1</v>
      </c>
      <c r="N17" s="19">
        <v>13</v>
      </c>
      <c r="O17" s="19">
        <v>0</v>
      </c>
      <c r="P17" s="19">
        <v>0</v>
      </c>
      <c r="Q17" s="19">
        <v>0</v>
      </c>
      <c r="R17" s="19">
        <v>0</v>
      </c>
      <c r="S17" s="19">
        <v>60</v>
      </c>
      <c r="T17" s="19">
        <v>10</v>
      </c>
      <c r="U17" s="19">
        <v>19</v>
      </c>
      <c r="V17" s="19">
        <v>5</v>
      </c>
      <c r="W17" s="19">
        <v>94</v>
      </c>
    </row>
    <row r="18" spans="2:23" ht="20.100000000000001" customHeight="1" thickBot="1" x14ac:dyDescent="0.25">
      <c r="B18" s="4" t="s">
        <v>204</v>
      </c>
      <c r="C18" s="19">
        <v>103</v>
      </c>
      <c r="D18" s="19">
        <v>10</v>
      </c>
      <c r="E18" s="19">
        <v>6</v>
      </c>
      <c r="F18" s="19">
        <v>119</v>
      </c>
      <c r="G18" s="19">
        <v>23</v>
      </c>
      <c r="H18" s="19">
        <v>0</v>
      </c>
      <c r="I18" s="19">
        <v>0</v>
      </c>
      <c r="J18" s="19">
        <v>23</v>
      </c>
      <c r="K18" s="19">
        <v>80</v>
      </c>
      <c r="L18" s="19">
        <v>10</v>
      </c>
      <c r="M18" s="19">
        <v>6</v>
      </c>
      <c r="N18" s="19">
        <v>96</v>
      </c>
      <c r="O18" s="19">
        <v>0</v>
      </c>
      <c r="P18" s="19">
        <v>0</v>
      </c>
      <c r="Q18" s="19">
        <v>0</v>
      </c>
      <c r="R18" s="19">
        <v>0</v>
      </c>
      <c r="S18" s="19">
        <v>249</v>
      </c>
      <c r="T18" s="19">
        <v>33</v>
      </c>
      <c r="U18" s="19">
        <v>37</v>
      </c>
      <c r="V18" s="19">
        <v>10</v>
      </c>
      <c r="W18" s="19">
        <v>329</v>
      </c>
    </row>
    <row r="19" spans="2:23" ht="20.100000000000001" customHeight="1" thickBot="1" x14ac:dyDescent="0.25">
      <c r="B19" s="4" t="s">
        <v>205</v>
      </c>
      <c r="C19" s="19">
        <v>103</v>
      </c>
      <c r="D19" s="19">
        <v>6</v>
      </c>
      <c r="E19" s="19">
        <v>8</v>
      </c>
      <c r="F19" s="19">
        <v>117</v>
      </c>
      <c r="G19" s="19">
        <v>36</v>
      </c>
      <c r="H19" s="19">
        <v>0</v>
      </c>
      <c r="I19" s="19">
        <v>0</v>
      </c>
      <c r="J19" s="19">
        <v>36</v>
      </c>
      <c r="K19" s="19">
        <v>67</v>
      </c>
      <c r="L19" s="19">
        <v>6</v>
      </c>
      <c r="M19" s="19">
        <v>8</v>
      </c>
      <c r="N19" s="19">
        <v>81</v>
      </c>
      <c r="O19" s="19">
        <v>0</v>
      </c>
      <c r="P19" s="19">
        <v>0</v>
      </c>
      <c r="Q19" s="19">
        <v>0</v>
      </c>
      <c r="R19" s="19">
        <v>0</v>
      </c>
      <c r="S19" s="19">
        <v>135</v>
      </c>
      <c r="T19" s="19">
        <v>11</v>
      </c>
      <c r="U19" s="19">
        <v>13</v>
      </c>
      <c r="V19" s="19">
        <v>6</v>
      </c>
      <c r="W19" s="19">
        <v>165</v>
      </c>
    </row>
    <row r="20" spans="2:23" ht="20.100000000000001" customHeight="1" thickBot="1" x14ac:dyDescent="0.25">
      <c r="B20" s="4" t="s">
        <v>206</v>
      </c>
      <c r="C20" s="19">
        <v>3</v>
      </c>
      <c r="D20" s="19">
        <v>1</v>
      </c>
      <c r="E20" s="19">
        <v>0</v>
      </c>
      <c r="F20" s="19">
        <v>4</v>
      </c>
      <c r="G20" s="19">
        <v>0</v>
      </c>
      <c r="H20" s="19">
        <v>0</v>
      </c>
      <c r="I20" s="19">
        <v>0</v>
      </c>
      <c r="J20" s="19">
        <v>0</v>
      </c>
      <c r="K20" s="19">
        <v>3</v>
      </c>
      <c r="L20" s="19">
        <v>1</v>
      </c>
      <c r="M20" s="19">
        <v>0</v>
      </c>
      <c r="N20" s="19">
        <v>4</v>
      </c>
      <c r="O20" s="19">
        <v>0</v>
      </c>
      <c r="P20" s="19">
        <v>0</v>
      </c>
      <c r="Q20" s="19">
        <v>0</v>
      </c>
      <c r="R20" s="19">
        <v>0</v>
      </c>
      <c r="S20" s="19">
        <v>9</v>
      </c>
      <c r="T20" s="19">
        <v>1</v>
      </c>
      <c r="U20" s="19">
        <v>2</v>
      </c>
      <c r="V20" s="19">
        <v>0</v>
      </c>
      <c r="W20" s="19">
        <v>12</v>
      </c>
    </row>
    <row r="21" spans="2:23" ht="20.100000000000001" customHeight="1" thickBot="1" x14ac:dyDescent="0.25">
      <c r="B21" s="4" t="s">
        <v>207</v>
      </c>
      <c r="C21" s="19">
        <v>4</v>
      </c>
      <c r="D21" s="19">
        <v>0</v>
      </c>
      <c r="E21" s="19">
        <v>0</v>
      </c>
      <c r="F21" s="19">
        <v>4</v>
      </c>
      <c r="G21" s="19">
        <v>2</v>
      </c>
      <c r="H21" s="19">
        <v>0</v>
      </c>
      <c r="I21" s="19">
        <v>0</v>
      </c>
      <c r="J21" s="19">
        <v>2</v>
      </c>
      <c r="K21" s="19">
        <v>2</v>
      </c>
      <c r="L21" s="19">
        <v>0</v>
      </c>
      <c r="M21" s="19">
        <v>0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21</v>
      </c>
      <c r="T21" s="19">
        <v>3</v>
      </c>
      <c r="U21" s="19">
        <v>1</v>
      </c>
      <c r="V21" s="19">
        <v>1</v>
      </c>
      <c r="W21" s="19">
        <v>26</v>
      </c>
    </row>
    <row r="22" spans="2:23" ht="20.100000000000001" customHeight="1" thickBot="1" x14ac:dyDescent="0.25">
      <c r="B22" s="4" t="s">
        <v>208</v>
      </c>
      <c r="C22" s="19">
        <v>48</v>
      </c>
      <c r="D22" s="19">
        <v>1</v>
      </c>
      <c r="E22" s="19">
        <v>3</v>
      </c>
      <c r="F22" s="19">
        <v>52</v>
      </c>
      <c r="G22" s="19">
        <v>28</v>
      </c>
      <c r="H22" s="19">
        <v>0</v>
      </c>
      <c r="I22" s="19">
        <v>0</v>
      </c>
      <c r="J22" s="19">
        <v>28</v>
      </c>
      <c r="K22" s="19">
        <v>20</v>
      </c>
      <c r="L22" s="19">
        <v>1</v>
      </c>
      <c r="M22" s="19">
        <v>3</v>
      </c>
      <c r="N22" s="19">
        <v>24</v>
      </c>
      <c r="O22" s="19">
        <v>0</v>
      </c>
      <c r="P22" s="19">
        <v>0</v>
      </c>
      <c r="Q22" s="19">
        <v>0</v>
      </c>
      <c r="R22" s="19">
        <v>0</v>
      </c>
      <c r="S22" s="19">
        <v>53</v>
      </c>
      <c r="T22" s="19">
        <v>10</v>
      </c>
      <c r="U22" s="19">
        <v>7</v>
      </c>
      <c r="V22" s="19">
        <v>15</v>
      </c>
      <c r="W22" s="19">
        <v>85</v>
      </c>
    </row>
    <row r="23" spans="2:23" ht="20.100000000000001" customHeight="1" thickBot="1" x14ac:dyDescent="0.25">
      <c r="B23" s="4" t="s">
        <v>209</v>
      </c>
      <c r="C23" s="19">
        <v>22</v>
      </c>
      <c r="D23" s="19">
        <v>0</v>
      </c>
      <c r="E23" s="19">
        <v>0</v>
      </c>
      <c r="F23" s="19">
        <v>22</v>
      </c>
      <c r="G23" s="19">
        <v>9</v>
      </c>
      <c r="H23" s="19">
        <v>0</v>
      </c>
      <c r="I23" s="19">
        <v>0</v>
      </c>
      <c r="J23" s="19">
        <v>9</v>
      </c>
      <c r="K23" s="19">
        <v>13</v>
      </c>
      <c r="L23" s="19">
        <v>0</v>
      </c>
      <c r="M23" s="19">
        <v>0</v>
      </c>
      <c r="N23" s="19">
        <v>13</v>
      </c>
      <c r="O23" s="19">
        <v>0</v>
      </c>
      <c r="P23" s="19">
        <v>0</v>
      </c>
      <c r="Q23" s="19">
        <v>0</v>
      </c>
      <c r="R23" s="19">
        <v>0</v>
      </c>
      <c r="S23" s="19">
        <v>87</v>
      </c>
      <c r="T23" s="19">
        <v>4</v>
      </c>
      <c r="U23" s="19">
        <v>1</v>
      </c>
      <c r="V23" s="19">
        <v>18</v>
      </c>
      <c r="W23" s="19">
        <v>110</v>
      </c>
    </row>
    <row r="24" spans="2:23" ht="20.100000000000001" customHeight="1" thickBot="1" x14ac:dyDescent="0.25">
      <c r="B24" s="4" t="s">
        <v>210</v>
      </c>
      <c r="C24" s="19">
        <v>81</v>
      </c>
      <c r="D24" s="19">
        <v>5</v>
      </c>
      <c r="E24" s="19">
        <v>13</v>
      </c>
      <c r="F24" s="19">
        <v>99</v>
      </c>
      <c r="G24" s="19">
        <v>26</v>
      </c>
      <c r="H24" s="19">
        <v>0</v>
      </c>
      <c r="I24" s="19">
        <v>0</v>
      </c>
      <c r="J24" s="19">
        <v>26</v>
      </c>
      <c r="K24" s="19">
        <v>55</v>
      </c>
      <c r="L24" s="19">
        <v>5</v>
      </c>
      <c r="M24" s="19">
        <v>13</v>
      </c>
      <c r="N24" s="19">
        <v>73</v>
      </c>
      <c r="O24" s="19">
        <v>0</v>
      </c>
      <c r="P24" s="19">
        <v>0</v>
      </c>
      <c r="Q24" s="19">
        <v>0</v>
      </c>
      <c r="R24" s="19">
        <v>0</v>
      </c>
      <c r="S24" s="19">
        <v>132</v>
      </c>
      <c r="T24" s="19">
        <v>34</v>
      </c>
      <c r="U24" s="19">
        <v>26</v>
      </c>
      <c r="V24" s="19">
        <v>18</v>
      </c>
      <c r="W24" s="19">
        <v>210</v>
      </c>
    </row>
    <row r="25" spans="2:23" ht="20.100000000000001" customHeight="1" thickBot="1" x14ac:dyDescent="0.25">
      <c r="B25" s="4" t="s">
        <v>211</v>
      </c>
      <c r="C25" s="19">
        <v>134</v>
      </c>
      <c r="D25" s="19">
        <v>4</v>
      </c>
      <c r="E25" s="19">
        <v>3</v>
      </c>
      <c r="F25" s="19">
        <v>141</v>
      </c>
      <c r="G25" s="19">
        <v>105</v>
      </c>
      <c r="H25" s="19">
        <v>0</v>
      </c>
      <c r="I25" s="19">
        <v>0</v>
      </c>
      <c r="J25" s="19">
        <v>105</v>
      </c>
      <c r="K25" s="19">
        <v>29</v>
      </c>
      <c r="L25" s="19">
        <v>4</v>
      </c>
      <c r="M25" s="19">
        <v>3</v>
      </c>
      <c r="N25" s="19">
        <v>36</v>
      </c>
      <c r="O25" s="19">
        <v>0</v>
      </c>
      <c r="P25" s="19">
        <v>0</v>
      </c>
      <c r="Q25" s="19">
        <v>0</v>
      </c>
      <c r="R25" s="19">
        <v>0</v>
      </c>
      <c r="S25" s="19">
        <v>80</v>
      </c>
      <c r="T25" s="19">
        <v>18</v>
      </c>
      <c r="U25" s="19">
        <v>18</v>
      </c>
      <c r="V25" s="19">
        <v>9</v>
      </c>
      <c r="W25" s="19">
        <v>125</v>
      </c>
    </row>
    <row r="26" spans="2:23" ht="20.100000000000001" customHeight="1" thickBot="1" x14ac:dyDescent="0.25">
      <c r="B26" s="4" t="s">
        <v>212</v>
      </c>
      <c r="C26" s="19">
        <v>52</v>
      </c>
      <c r="D26" s="19">
        <v>0</v>
      </c>
      <c r="E26" s="19">
        <v>4</v>
      </c>
      <c r="F26" s="19">
        <v>56</v>
      </c>
      <c r="G26" s="19">
        <v>20</v>
      </c>
      <c r="H26" s="19">
        <v>0</v>
      </c>
      <c r="I26" s="19">
        <v>0</v>
      </c>
      <c r="J26" s="19">
        <v>20</v>
      </c>
      <c r="K26" s="19">
        <v>32</v>
      </c>
      <c r="L26" s="19">
        <v>0</v>
      </c>
      <c r="M26" s="19">
        <v>4</v>
      </c>
      <c r="N26" s="19">
        <v>36</v>
      </c>
      <c r="O26" s="19">
        <v>0</v>
      </c>
      <c r="P26" s="19">
        <v>0</v>
      </c>
      <c r="Q26" s="19">
        <v>0</v>
      </c>
      <c r="R26" s="19">
        <v>0</v>
      </c>
      <c r="S26" s="19">
        <v>58</v>
      </c>
      <c r="T26" s="19">
        <v>0</v>
      </c>
      <c r="U26" s="19">
        <v>6</v>
      </c>
      <c r="V26" s="19">
        <v>26</v>
      </c>
      <c r="W26" s="19">
        <v>90</v>
      </c>
    </row>
    <row r="27" spans="2:23" ht="20.100000000000001" customHeight="1" thickBot="1" x14ac:dyDescent="0.25">
      <c r="B27" s="5" t="s">
        <v>213</v>
      </c>
      <c r="C27" s="27">
        <v>33</v>
      </c>
      <c r="D27" s="27">
        <v>0</v>
      </c>
      <c r="E27" s="27">
        <v>0</v>
      </c>
      <c r="F27" s="27">
        <v>33</v>
      </c>
      <c r="G27" s="27">
        <v>19</v>
      </c>
      <c r="H27" s="27">
        <v>0</v>
      </c>
      <c r="I27" s="27">
        <v>0</v>
      </c>
      <c r="J27" s="27">
        <v>19</v>
      </c>
      <c r="K27" s="27">
        <v>14</v>
      </c>
      <c r="L27" s="27">
        <v>0</v>
      </c>
      <c r="M27" s="27">
        <v>0</v>
      </c>
      <c r="N27" s="27">
        <v>14</v>
      </c>
      <c r="O27" s="27">
        <v>0</v>
      </c>
      <c r="P27" s="27">
        <v>0</v>
      </c>
      <c r="Q27" s="27">
        <v>0</v>
      </c>
      <c r="R27" s="27">
        <v>0</v>
      </c>
      <c r="S27" s="27">
        <v>33</v>
      </c>
      <c r="T27" s="27">
        <v>1</v>
      </c>
      <c r="U27" s="27">
        <v>2</v>
      </c>
      <c r="V27" s="27">
        <v>3</v>
      </c>
      <c r="W27" s="27">
        <v>39</v>
      </c>
    </row>
    <row r="28" spans="2:23" ht="20.100000000000001" customHeight="1" thickBot="1" x14ac:dyDescent="0.25">
      <c r="B28" s="6" t="s">
        <v>214</v>
      </c>
      <c r="C28" s="29">
        <v>2</v>
      </c>
      <c r="D28" s="29">
        <v>0</v>
      </c>
      <c r="E28" s="29">
        <v>0</v>
      </c>
      <c r="F28" s="29">
        <v>2</v>
      </c>
      <c r="G28" s="29">
        <v>1</v>
      </c>
      <c r="H28" s="29">
        <v>0</v>
      </c>
      <c r="I28" s="29">
        <v>0</v>
      </c>
      <c r="J28" s="29">
        <v>1</v>
      </c>
      <c r="K28" s="29">
        <v>1</v>
      </c>
      <c r="L28" s="29">
        <v>0</v>
      </c>
      <c r="M28" s="29">
        <v>0</v>
      </c>
      <c r="N28" s="29">
        <v>1</v>
      </c>
      <c r="O28" s="29">
        <v>0</v>
      </c>
      <c r="P28" s="29">
        <v>0</v>
      </c>
      <c r="Q28" s="29">
        <v>0</v>
      </c>
      <c r="R28" s="29">
        <v>0</v>
      </c>
      <c r="S28" s="29">
        <v>8</v>
      </c>
      <c r="T28" s="29">
        <v>0</v>
      </c>
      <c r="U28" s="29">
        <v>0</v>
      </c>
      <c r="V28" s="29">
        <v>0</v>
      </c>
      <c r="W28" s="29">
        <v>8</v>
      </c>
    </row>
    <row r="29" spans="2:23" ht="20.100000000000001" customHeight="1" thickBot="1" x14ac:dyDescent="0.25">
      <c r="B29" s="4" t="s">
        <v>215</v>
      </c>
      <c r="C29" s="29">
        <v>2</v>
      </c>
      <c r="D29" s="29">
        <v>0</v>
      </c>
      <c r="E29" s="29">
        <v>0</v>
      </c>
      <c r="F29" s="29">
        <v>2</v>
      </c>
      <c r="G29" s="29">
        <v>2</v>
      </c>
      <c r="H29" s="29">
        <v>0</v>
      </c>
      <c r="I29" s="29">
        <v>0</v>
      </c>
      <c r="J29" s="29">
        <v>2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24</v>
      </c>
      <c r="T29" s="29">
        <v>3</v>
      </c>
      <c r="U29" s="29">
        <v>1</v>
      </c>
      <c r="V29" s="29">
        <v>0</v>
      </c>
      <c r="W29" s="29">
        <v>28</v>
      </c>
    </row>
    <row r="30" spans="2:23" ht="20.100000000000001" customHeight="1" thickBot="1" x14ac:dyDescent="0.25">
      <c r="B30" s="4" t="s">
        <v>216</v>
      </c>
      <c r="C30" s="28">
        <v>4</v>
      </c>
      <c r="D30" s="28">
        <v>0</v>
      </c>
      <c r="E30" s="28">
        <v>0</v>
      </c>
      <c r="F30" s="28">
        <v>4</v>
      </c>
      <c r="G30" s="28">
        <v>2</v>
      </c>
      <c r="H30" s="28">
        <v>0</v>
      </c>
      <c r="I30" s="28">
        <v>0</v>
      </c>
      <c r="J30" s="28">
        <v>2</v>
      </c>
      <c r="K30" s="28">
        <v>2</v>
      </c>
      <c r="L30" s="28">
        <v>0</v>
      </c>
      <c r="M30" s="28">
        <v>0</v>
      </c>
      <c r="N30" s="28">
        <v>2</v>
      </c>
      <c r="O30" s="28">
        <v>0</v>
      </c>
      <c r="P30" s="28">
        <v>0</v>
      </c>
      <c r="Q30" s="28">
        <v>0</v>
      </c>
      <c r="R30" s="28">
        <v>0</v>
      </c>
      <c r="S30" s="28">
        <v>38</v>
      </c>
      <c r="T30" s="28">
        <v>20</v>
      </c>
      <c r="U30" s="28">
        <v>7</v>
      </c>
      <c r="V30" s="28">
        <v>0</v>
      </c>
      <c r="W30" s="28">
        <v>65</v>
      </c>
    </row>
    <row r="31" spans="2:23" ht="20.100000000000001" customHeight="1" thickBot="1" x14ac:dyDescent="0.25">
      <c r="B31" s="4" t="s">
        <v>217</v>
      </c>
      <c r="C31" s="19">
        <v>3</v>
      </c>
      <c r="D31" s="19">
        <v>0</v>
      </c>
      <c r="E31" s="19">
        <v>0</v>
      </c>
      <c r="F31" s="19">
        <v>3</v>
      </c>
      <c r="G31" s="19">
        <v>2</v>
      </c>
      <c r="H31" s="19">
        <v>0</v>
      </c>
      <c r="I31" s="19">
        <v>0</v>
      </c>
      <c r="J31" s="19">
        <v>2</v>
      </c>
      <c r="K31" s="19">
        <v>1</v>
      </c>
      <c r="L31" s="19">
        <v>0</v>
      </c>
      <c r="M31" s="19">
        <v>0</v>
      </c>
      <c r="N31" s="19">
        <v>1</v>
      </c>
      <c r="O31" s="19">
        <v>0</v>
      </c>
      <c r="P31" s="19">
        <v>0</v>
      </c>
      <c r="Q31" s="19">
        <v>0</v>
      </c>
      <c r="R31" s="19">
        <v>0</v>
      </c>
      <c r="S31" s="19">
        <v>47</v>
      </c>
      <c r="T31" s="19">
        <v>0</v>
      </c>
      <c r="U31" s="19">
        <v>10</v>
      </c>
      <c r="V31" s="19">
        <v>0</v>
      </c>
      <c r="W31" s="19">
        <v>57</v>
      </c>
    </row>
    <row r="32" spans="2:23" ht="20.100000000000001" customHeight="1" thickBot="1" x14ac:dyDescent="0.25">
      <c r="B32" s="4" t="s">
        <v>218</v>
      </c>
      <c r="C32" s="19">
        <v>19</v>
      </c>
      <c r="D32" s="19">
        <v>0</v>
      </c>
      <c r="E32" s="19">
        <v>0</v>
      </c>
      <c r="F32" s="19">
        <v>19</v>
      </c>
      <c r="G32" s="19">
        <v>16</v>
      </c>
      <c r="H32" s="19">
        <v>0</v>
      </c>
      <c r="I32" s="19">
        <v>0</v>
      </c>
      <c r="J32" s="19">
        <v>16</v>
      </c>
      <c r="K32" s="19">
        <v>3</v>
      </c>
      <c r="L32" s="19">
        <v>0</v>
      </c>
      <c r="M32" s="19">
        <v>0</v>
      </c>
      <c r="N32" s="19">
        <v>3</v>
      </c>
      <c r="O32" s="19">
        <v>0</v>
      </c>
      <c r="P32" s="19">
        <v>0</v>
      </c>
      <c r="Q32" s="19">
        <v>0</v>
      </c>
      <c r="R32" s="19">
        <v>0</v>
      </c>
      <c r="S32" s="19">
        <v>18</v>
      </c>
      <c r="T32" s="19">
        <v>0</v>
      </c>
      <c r="U32" s="19">
        <v>1</v>
      </c>
      <c r="V32" s="19">
        <v>0</v>
      </c>
      <c r="W32" s="19">
        <v>19</v>
      </c>
    </row>
    <row r="33" spans="2:23" ht="20.100000000000001" customHeight="1" thickBot="1" x14ac:dyDescent="0.25">
      <c r="B33" s="4" t="s">
        <v>219</v>
      </c>
      <c r="C33" s="19">
        <v>1</v>
      </c>
      <c r="D33" s="19">
        <v>0</v>
      </c>
      <c r="E33" s="19">
        <v>0</v>
      </c>
      <c r="F33" s="19">
        <v>1</v>
      </c>
      <c r="G33" s="19">
        <v>0</v>
      </c>
      <c r="H33" s="19">
        <v>0</v>
      </c>
      <c r="I33" s="19">
        <v>0</v>
      </c>
      <c r="J33" s="19">
        <v>0</v>
      </c>
      <c r="K33" s="19">
        <v>1</v>
      </c>
      <c r="L33" s="19">
        <v>0</v>
      </c>
      <c r="M33" s="19">
        <v>0</v>
      </c>
      <c r="N33" s="19">
        <v>1</v>
      </c>
      <c r="O33" s="19">
        <v>0</v>
      </c>
      <c r="P33" s="19">
        <v>0</v>
      </c>
      <c r="Q33" s="19">
        <v>0</v>
      </c>
      <c r="R33" s="19">
        <v>0</v>
      </c>
      <c r="S33" s="19">
        <v>5</v>
      </c>
      <c r="T33" s="19">
        <v>0</v>
      </c>
      <c r="U33" s="19">
        <v>0</v>
      </c>
      <c r="V33" s="19">
        <v>2</v>
      </c>
      <c r="W33" s="19">
        <v>7</v>
      </c>
    </row>
    <row r="34" spans="2:23" ht="20.100000000000001" customHeight="1" thickBot="1" x14ac:dyDescent="0.25">
      <c r="B34" s="4" t="s">
        <v>220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</row>
    <row r="35" spans="2:23" ht="20.100000000000001" customHeight="1" thickBot="1" x14ac:dyDescent="0.25">
      <c r="B35" s="4" t="s">
        <v>221</v>
      </c>
      <c r="C35" s="19">
        <v>16</v>
      </c>
      <c r="D35" s="19">
        <v>0</v>
      </c>
      <c r="E35" s="19">
        <v>2</v>
      </c>
      <c r="F35" s="19">
        <v>18</v>
      </c>
      <c r="G35" s="19">
        <v>0</v>
      </c>
      <c r="H35" s="19">
        <v>0</v>
      </c>
      <c r="I35" s="19">
        <v>0</v>
      </c>
      <c r="J35" s="19">
        <v>0</v>
      </c>
      <c r="K35" s="19">
        <v>16</v>
      </c>
      <c r="L35" s="19">
        <v>0</v>
      </c>
      <c r="M35" s="19">
        <v>2</v>
      </c>
      <c r="N35" s="19">
        <v>18</v>
      </c>
      <c r="O35" s="19">
        <v>0</v>
      </c>
      <c r="P35" s="19">
        <v>0</v>
      </c>
      <c r="Q35" s="19">
        <v>0</v>
      </c>
      <c r="R35" s="19">
        <v>0</v>
      </c>
      <c r="S35" s="19">
        <v>65</v>
      </c>
      <c r="T35" s="19">
        <v>12</v>
      </c>
      <c r="U35" s="19">
        <v>0</v>
      </c>
      <c r="V35" s="19">
        <v>0</v>
      </c>
      <c r="W35" s="19">
        <v>77</v>
      </c>
    </row>
    <row r="36" spans="2:23" ht="20.100000000000001" customHeight="1" thickBot="1" x14ac:dyDescent="0.25">
      <c r="B36" s="4" t="s">
        <v>222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7</v>
      </c>
      <c r="T36" s="19">
        <v>0</v>
      </c>
      <c r="U36" s="19">
        <v>1</v>
      </c>
      <c r="V36" s="19">
        <v>0</v>
      </c>
      <c r="W36" s="19">
        <v>8</v>
      </c>
    </row>
    <row r="37" spans="2:23" ht="20.100000000000001" customHeight="1" thickBot="1" x14ac:dyDescent="0.25">
      <c r="B37" s="4" t="s">
        <v>223</v>
      </c>
      <c r="C37" s="19">
        <v>10</v>
      </c>
      <c r="D37" s="19">
        <v>0</v>
      </c>
      <c r="E37" s="19">
        <v>0</v>
      </c>
      <c r="F37" s="19">
        <v>10</v>
      </c>
      <c r="G37" s="19">
        <v>0</v>
      </c>
      <c r="H37" s="19">
        <v>0</v>
      </c>
      <c r="I37" s="19">
        <v>0</v>
      </c>
      <c r="J37" s="19">
        <v>0</v>
      </c>
      <c r="K37" s="19">
        <v>10</v>
      </c>
      <c r="L37" s="19">
        <v>0</v>
      </c>
      <c r="M37" s="19">
        <v>0</v>
      </c>
      <c r="N37" s="19">
        <v>10</v>
      </c>
      <c r="O37" s="19">
        <v>0</v>
      </c>
      <c r="P37" s="19">
        <v>0</v>
      </c>
      <c r="Q37" s="19">
        <v>0</v>
      </c>
      <c r="R37" s="19">
        <v>0</v>
      </c>
      <c r="S37" s="19">
        <v>42</v>
      </c>
      <c r="T37" s="19">
        <v>3</v>
      </c>
      <c r="U37" s="19">
        <v>0</v>
      </c>
      <c r="V37" s="19">
        <v>0</v>
      </c>
      <c r="W37" s="19">
        <v>45</v>
      </c>
    </row>
    <row r="38" spans="2:23" ht="20.100000000000001" customHeight="1" thickBot="1" x14ac:dyDescent="0.25">
      <c r="B38" s="4" t="s">
        <v>224</v>
      </c>
      <c r="C38" s="19">
        <v>14</v>
      </c>
      <c r="D38" s="19">
        <v>0</v>
      </c>
      <c r="E38" s="19">
        <v>0</v>
      </c>
      <c r="F38" s="19">
        <v>14</v>
      </c>
      <c r="G38" s="19">
        <v>3</v>
      </c>
      <c r="H38" s="19">
        <v>0</v>
      </c>
      <c r="I38" s="19">
        <v>0</v>
      </c>
      <c r="J38" s="19">
        <v>3</v>
      </c>
      <c r="K38" s="19">
        <v>11</v>
      </c>
      <c r="L38" s="19">
        <v>0</v>
      </c>
      <c r="M38" s="19">
        <v>0</v>
      </c>
      <c r="N38" s="19">
        <v>11</v>
      </c>
      <c r="O38" s="19">
        <v>0</v>
      </c>
      <c r="P38" s="19">
        <v>0</v>
      </c>
      <c r="Q38" s="19">
        <v>0</v>
      </c>
      <c r="R38" s="19">
        <v>0</v>
      </c>
      <c r="S38" s="19">
        <v>54</v>
      </c>
      <c r="T38" s="19">
        <v>7</v>
      </c>
      <c r="U38" s="19">
        <v>3</v>
      </c>
      <c r="V38" s="19">
        <v>2</v>
      </c>
      <c r="W38" s="19">
        <v>66</v>
      </c>
    </row>
    <row r="39" spans="2:23" ht="20.100000000000001" customHeight="1" thickBot="1" x14ac:dyDescent="0.25">
      <c r="B39" s="4" t="s">
        <v>225</v>
      </c>
      <c r="C39" s="19">
        <v>3</v>
      </c>
      <c r="D39" s="19">
        <v>2</v>
      </c>
      <c r="E39" s="19">
        <v>1</v>
      </c>
      <c r="F39" s="19">
        <v>6</v>
      </c>
      <c r="G39" s="19">
        <v>1</v>
      </c>
      <c r="H39" s="19">
        <v>0</v>
      </c>
      <c r="I39" s="19">
        <v>0</v>
      </c>
      <c r="J39" s="19">
        <v>1</v>
      </c>
      <c r="K39" s="19">
        <v>2</v>
      </c>
      <c r="L39" s="19">
        <v>2</v>
      </c>
      <c r="M39" s="19">
        <v>1</v>
      </c>
      <c r="N39" s="19">
        <v>5</v>
      </c>
      <c r="O39" s="19">
        <v>0</v>
      </c>
      <c r="P39" s="19">
        <v>0</v>
      </c>
      <c r="Q39" s="19">
        <v>0</v>
      </c>
      <c r="R39" s="19">
        <v>0</v>
      </c>
      <c r="S39" s="19">
        <v>9</v>
      </c>
      <c r="T39" s="19">
        <v>4</v>
      </c>
      <c r="U39" s="19">
        <v>3</v>
      </c>
      <c r="V39" s="19">
        <v>1</v>
      </c>
      <c r="W39" s="19">
        <v>17</v>
      </c>
    </row>
    <row r="40" spans="2:23" ht="20.100000000000001" customHeight="1" thickBot="1" x14ac:dyDescent="0.25">
      <c r="B40" s="4" t="s">
        <v>226</v>
      </c>
      <c r="C40" s="19">
        <v>9</v>
      </c>
      <c r="D40" s="19">
        <v>0</v>
      </c>
      <c r="E40" s="19">
        <v>0</v>
      </c>
      <c r="F40" s="19">
        <v>9</v>
      </c>
      <c r="G40" s="19">
        <v>9</v>
      </c>
      <c r="H40" s="19">
        <v>0</v>
      </c>
      <c r="I40" s="19">
        <v>0</v>
      </c>
      <c r="J40" s="19">
        <v>9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14</v>
      </c>
      <c r="T40" s="19">
        <v>3</v>
      </c>
      <c r="U40" s="19">
        <v>0</v>
      </c>
      <c r="V40" s="19">
        <v>0</v>
      </c>
      <c r="W40" s="19">
        <v>17</v>
      </c>
    </row>
    <row r="41" spans="2:23" ht="20.100000000000001" customHeight="1" thickBot="1" x14ac:dyDescent="0.25">
      <c r="B41" s="4" t="s">
        <v>227</v>
      </c>
      <c r="C41" s="19">
        <v>32</v>
      </c>
      <c r="D41" s="19">
        <v>0</v>
      </c>
      <c r="E41" s="19">
        <v>0</v>
      </c>
      <c r="F41" s="19">
        <v>32</v>
      </c>
      <c r="G41" s="19">
        <v>19</v>
      </c>
      <c r="H41" s="19">
        <v>0</v>
      </c>
      <c r="I41" s="19">
        <v>0</v>
      </c>
      <c r="J41" s="19">
        <v>19</v>
      </c>
      <c r="K41" s="19">
        <v>13</v>
      </c>
      <c r="L41" s="19">
        <v>0</v>
      </c>
      <c r="M41" s="19">
        <v>0</v>
      </c>
      <c r="N41" s="19">
        <v>13</v>
      </c>
      <c r="O41" s="19">
        <v>0</v>
      </c>
      <c r="P41" s="19">
        <v>0</v>
      </c>
      <c r="Q41" s="19">
        <v>0</v>
      </c>
      <c r="R41" s="19">
        <v>0</v>
      </c>
      <c r="S41" s="19">
        <v>31</v>
      </c>
      <c r="T41" s="19">
        <v>2</v>
      </c>
      <c r="U41" s="19">
        <v>6</v>
      </c>
      <c r="V41" s="19">
        <v>2</v>
      </c>
      <c r="W41" s="19">
        <v>41</v>
      </c>
    </row>
    <row r="42" spans="2:23" ht="20.100000000000001" customHeight="1" thickBot="1" x14ac:dyDescent="0.25">
      <c r="B42" s="4" t="s">
        <v>228</v>
      </c>
      <c r="C42" s="19">
        <v>139</v>
      </c>
      <c r="D42" s="19">
        <v>21</v>
      </c>
      <c r="E42" s="19">
        <v>12</v>
      </c>
      <c r="F42" s="19">
        <v>172</v>
      </c>
      <c r="G42" s="19">
        <v>53</v>
      </c>
      <c r="H42" s="19">
        <v>2</v>
      </c>
      <c r="I42" s="19">
        <v>2</v>
      </c>
      <c r="J42" s="19">
        <v>57</v>
      </c>
      <c r="K42" s="19">
        <v>86</v>
      </c>
      <c r="L42" s="19">
        <v>19</v>
      </c>
      <c r="M42" s="19">
        <v>10</v>
      </c>
      <c r="N42" s="19">
        <v>115</v>
      </c>
      <c r="O42" s="19">
        <v>0</v>
      </c>
      <c r="P42" s="19">
        <v>0</v>
      </c>
      <c r="Q42" s="19">
        <v>0</v>
      </c>
      <c r="R42" s="19">
        <v>0</v>
      </c>
      <c r="S42" s="19">
        <v>451</v>
      </c>
      <c r="T42" s="19">
        <v>133</v>
      </c>
      <c r="U42" s="19">
        <v>114</v>
      </c>
      <c r="V42" s="19">
        <v>85</v>
      </c>
      <c r="W42" s="19">
        <v>783</v>
      </c>
    </row>
    <row r="43" spans="2:23" ht="20.100000000000001" customHeight="1" thickBot="1" x14ac:dyDescent="0.25">
      <c r="B43" s="4" t="s">
        <v>229</v>
      </c>
      <c r="C43" s="19">
        <v>12</v>
      </c>
      <c r="D43" s="19">
        <v>2</v>
      </c>
      <c r="E43" s="19">
        <v>5</v>
      </c>
      <c r="F43" s="19">
        <v>19</v>
      </c>
      <c r="G43" s="19">
        <v>6</v>
      </c>
      <c r="H43" s="19">
        <v>2</v>
      </c>
      <c r="I43" s="19">
        <v>3</v>
      </c>
      <c r="J43" s="19">
        <v>11</v>
      </c>
      <c r="K43" s="19">
        <v>6</v>
      </c>
      <c r="L43" s="19">
        <v>0</v>
      </c>
      <c r="M43" s="19">
        <v>2</v>
      </c>
      <c r="N43" s="19">
        <v>8</v>
      </c>
      <c r="O43" s="19">
        <v>0</v>
      </c>
      <c r="P43" s="19">
        <v>0</v>
      </c>
      <c r="Q43" s="19">
        <v>0</v>
      </c>
      <c r="R43" s="19">
        <v>0</v>
      </c>
      <c r="S43" s="19">
        <v>64</v>
      </c>
      <c r="T43" s="19">
        <v>30</v>
      </c>
      <c r="U43" s="19">
        <v>18</v>
      </c>
      <c r="V43" s="19">
        <v>7</v>
      </c>
      <c r="W43" s="19">
        <v>119</v>
      </c>
    </row>
    <row r="44" spans="2:23" ht="20.100000000000001" customHeight="1" thickBot="1" x14ac:dyDescent="0.25">
      <c r="B44" s="4" t="s">
        <v>230</v>
      </c>
      <c r="C44" s="19">
        <v>24</v>
      </c>
      <c r="D44" s="19">
        <v>0</v>
      </c>
      <c r="E44" s="19">
        <v>0</v>
      </c>
      <c r="F44" s="19">
        <v>24</v>
      </c>
      <c r="G44" s="19">
        <v>0</v>
      </c>
      <c r="H44" s="19">
        <v>0</v>
      </c>
      <c r="I44" s="19">
        <v>0</v>
      </c>
      <c r="J44" s="19">
        <v>0</v>
      </c>
      <c r="K44" s="19">
        <v>24</v>
      </c>
      <c r="L44" s="19">
        <v>0</v>
      </c>
      <c r="M44" s="19">
        <v>0</v>
      </c>
      <c r="N44" s="19">
        <v>24</v>
      </c>
      <c r="O44" s="19">
        <v>0</v>
      </c>
      <c r="P44" s="19">
        <v>0</v>
      </c>
      <c r="Q44" s="19">
        <v>0</v>
      </c>
      <c r="R44" s="19">
        <v>0</v>
      </c>
      <c r="S44" s="19">
        <v>44</v>
      </c>
      <c r="T44" s="19">
        <v>15</v>
      </c>
      <c r="U44" s="19">
        <v>10</v>
      </c>
      <c r="V44" s="19">
        <v>12</v>
      </c>
      <c r="W44" s="19">
        <v>81</v>
      </c>
    </row>
    <row r="45" spans="2:23" ht="20.100000000000001" customHeight="1" thickBot="1" x14ac:dyDescent="0.25">
      <c r="B45" s="4" t="s">
        <v>231</v>
      </c>
      <c r="C45" s="19">
        <v>13</v>
      </c>
      <c r="D45" s="19">
        <v>0</v>
      </c>
      <c r="E45" s="19">
        <v>0</v>
      </c>
      <c r="F45" s="19">
        <v>13</v>
      </c>
      <c r="G45" s="19">
        <v>9</v>
      </c>
      <c r="H45" s="19">
        <v>0</v>
      </c>
      <c r="I45" s="19">
        <v>0</v>
      </c>
      <c r="J45" s="19">
        <v>9</v>
      </c>
      <c r="K45" s="19">
        <v>4</v>
      </c>
      <c r="L45" s="19">
        <v>0</v>
      </c>
      <c r="M45" s="19">
        <v>0</v>
      </c>
      <c r="N45" s="19">
        <v>4</v>
      </c>
      <c r="O45" s="19">
        <v>0</v>
      </c>
      <c r="P45" s="19">
        <v>0</v>
      </c>
      <c r="Q45" s="19">
        <v>0</v>
      </c>
      <c r="R45" s="19">
        <v>0</v>
      </c>
      <c r="S45" s="19">
        <v>76</v>
      </c>
      <c r="T45" s="19">
        <v>47</v>
      </c>
      <c r="U45" s="19">
        <v>18</v>
      </c>
      <c r="V45" s="19">
        <v>6</v>
      </c>
      <c r="W45" s="19">
        <v>147</v>
      </c>
    </row>
    <row r="46" spans="2:23" ht="20.100000000000001" customHeight="1" thickBot="1" x14ac:dyDescent="0.25">
      <c r="B46" s="4" t="s">
        <v>232</v>
      </c>
      <c r="C46" s="19">
        <v>103</v>
      </c>
      <c r="D46" s="19">
        <v>3</v>
      </c>
      <c r="E46" s="19">
        <v>6</v>
      </c>
      <c r="F46" s="19">
        <v>112</v>
      </c>
      <c r="G46" s="19">
        <v>28</v>
      </c>
      <c r="H46" s="19">
        <v>0</v>
      </c>
      <c r="I46" s="19">
        <v>0</v>
      </c>
      <c r="J46" s="19">
        <v>28</v>
      </c>
      <c r="K46" s="19">
        <v>75</v>
      </c>
      <c r="L46" s="19">
        <v>3</v>
      </c>
      <c r="M46" s="19">
        <v>6</v>
      </c>
      <c r="N46" s="19">
        <v>84</v>
      </c>
      <c r="O46" s="19">
        <v>0</v>
      </c>
      <c r="P46" s="19">
        <v>0</v>
      </c>
      <c r="Q46" s="19">
        <v>0</v>
      </c>
      <c r="R46" s="19">
        <v>0</v>
      </c>
      <c r="S46" s="19">
        <v>203</v>
      </c>
      <c r="T46" s="19">
        <v>47</v>
      </c>
      <c r="U46" s="19">
        <v>24</v>
      </c>
      <c r="V46" s="19">
        <v>31</v>
      </c>
      <c r="W46" s="19">
        <v>305</v>
      </c>
    </row>
    <row r="47" spans="2:23" ht="20.100000000000001" customHeight="1" thickBot="1" x14ac:dyDescent="0.25">
      <c r="B47" s="4" t="s">
        <v>233</v>
      </c>
      <c r="C47" s="19">
        <v>13</v>
      </c>
      <c r="D47" s="19">
        <v>0</v>
      </c>
      <c r="E47" s="19">
        <v>0</v>
      </c>
      <c r="F47" s="19">
        <v>13</v>
      </c>
      <c r="G47" s="19">
        <v>7</v>
      </c>
      <c r="H47" s="19">
        <v>0</v>
      </c>
      <c r="I47" s="19">
        <v>0</v>
      </c>
      <c r="J47" s="19">
        <v>7</v>
      </c>
      <c r="K47" s="19">
        <v>6</v>
      </c>
      <c r="L47" s="19">
        <v>0</v>
      </c>
      <c r="M47" s="19">
        <v>0</v>
      </c>
      <c r="N47" s="19">
        <v>6</v>
      </c>
      <c r="O47" s="19">
        <v>0</v>
      </c>
      <c r="P47" s="19">
        <v>0</v>
      </c>
      <c r="Q47" s="19">
        <v>0</v>
      </c>
      <c r="R47" s="19">
        <v>0</v>
      </c>
      <c r="S47" s="19">
        <v>68</v>
      </c>
      <c r="T47" s="19">
        <v>11</v>
      </c>
      <c r="U47" s="19">
        <v>12</v>
      </c>
      <c r="V47" s="19">
        <v>18</v>
      </c>
      <c r="W47" s="19">
        <v>109</v>
      </c>
    </row>
    <row r="48" spans="2:23" ht="20.100000000000001" customHeight="1" thickBot="1" x14ac:dyDescent="0.25">
      <c r="B48" s="4" t="s">
        <v>234</v>
      </c>
      <c r="C48" s="19">
        <v>197</v>
      </c>
      <c r="D48" s="19">
        <v>8</v>
      </c>
      <c r="E48" s="19">
        <v>6</v>
      </c>
      <c r="F48" s="19">
        <v>211</v>
      </c>
      <c r="G48" s="19">
        <v>48</v>
      </c>
      <c r="H48" s="19">
        <v>0</v>
      </c>
      <c r="I48" s="19">
        <v>0</v>
      </c>
      <c r="J48" s="19">
        <v>48</v>
      </c>
      <c r="K48" s="19">
        <v>149</v>
      </c>
      <c r="L48" s="19">
        <v>8</v>
      </c>
      <c r="M48" s="19">
        <v>6</v>
      </c>
      <c r="N48" s="19">
        <v>163</v>
      </c>
      <c r="O48" s="19">
        <v>0</v>
      </c>
      <c r="P48" s="19">
        <v>0</v>
      </c>
      <c r="Q48" s="19">
        <v>0</v>
      </c>
      <c r="R48" s="19">
        <v>0</v>
      </c>
      <c r="S48" s="19">
        <v>327</v>
      </c>
      <c r="T48" s="19">
        <v>40</v>
      </c>
      <c r="U48" s="19">
        <v>40</v>
      </c>
      <c r="V48" s="19">
        <v>51</v>
      </c>
      <c r="W48" s="19">
        <v>458</v>
      </c>
    </row>
    <row r="49" spans="2:23" ht="20.100000000000001" customHeight="1" thickBot="1" x14ac:dyDescent="0.25">
      <c r="B49" s="4" t="s">
        <v>235</v>
      </c>
      <c r="C49" s="19">
        <v>12</v>
      </c>
      <c r="D49" s="19">
        <v>1</v>
      </c>
      <c r="E49" s="19">
        <v>0</v>
      </c>
      <c r="F49" s="19">
        <v>13</v>
      </c>
      <c r="G49" s="19">
        <v>3</v>
      </c>
      <c r="H49" s="19">
        <v>0</v>
      </c>
      <c r="I49" s="19">
        <v>0</v>
      </c>
      <c r="J49" s="19">
        <v>3</v>
      </c>
      <c r="K49" s="19">
        <v>9</v>
      </c>
      <c r="L49" s="19">
        <v>1</v>
      </c>
      <c r="M49" s="19">
        <v>0</v>
      </c>
      <c r="N49" s="19">
        <v>10</v>
      </c>
      <c r="O49" s="19">
        <v>0</v>
      </c>
      <c r="P49" s="19">
        <v>0</v>
      </c>
      <c r="Q49" s="19">
        <v>0</v>
      </c>
      <c r="R49" s="19">
        <v>0</v>
      </c>
      <c r="S49" s="19">
        <v>40</v>
      </c>
      <c r="T49" s="19">
        <v>4</v>
      </c>
      <c r="U49" s="19">
        <v>1</v>
      </c>
      <c r="V49" s="19">
        <v>3</v>
      </c>
      <c r="W49" s="19">
        <v>48</v>
      </c>
    </row>
    <row r="50" spans="2:23" ht="20.100000000000001" customHeight="1" thickBot="1" x14ac:dyDescent="0.25">
      <c r="B50" s="4" t="s">
        <v>236</v>
      </c>
      <c r="C50" s="19">
        <v>10</v>
      </c>
      <c r="D50" s="19">
        <v>0</v>
      </c>
      <c r="E50" s="19">
        <v>2</v>
      </c>
      <c r="F50" s="19">
        <v>12</v>
      </c>
      <c r="G50" s="19">
        <v>8</v>
      </c>
      <c r="H50" s="19">
        <v>0</v>
      </c>
      <c r="I50" s="19">
        <v>2</v>
      </c>
      <c r="J50" s="19">
        <v>10</v>
      </c>
      <c r="K50" s="19">
        <v>2</v>
      </c>
      <c r="L50" s="19">
        <v>0</v>
      </c>
      <c r="M50" s="19">
        <v>0</v>
      </c>
      <c r="N50" s="19">
        <v>2</v>
      </c>
      <c r="O50" s="19">
        <v>0</v>
      </c>
      <c r="P50" s="19">
        <v>0</v>
      </c>
      <c r="Q50" s="19">
        <v>0</v>
      </c>
      <c r="R50" s="19">
        <v>0</v>
      </c>
      <c r="S50" s="19">
        <v>42</v>
      </c>
      <c r="T50" s="19">
        <v>12</v>
      </c>
      <c r="U50" s="19">
        <v>4</v>
      </c>
      <c r="V50" s="19">
        <v>7</v>
      </c>
      <c r="W50" s="19">
        <v>65</v>
      </c>
    </row>
    <row r="51" spans="2:23" ht="20.100000000000001" customHeight="1" thickBot="1" x14ac:dyDescent="0.25">
      <c r="B51" s="4" t="s">
        <v>237</v>
      </c>
      <c r="C51" s="19">
        <v>29</v>
      </c>
      <c r="D51" s="19">
        <v>0</v>
      </c>
      <c r="E51" s="19">
        <v>1</v>
      </c>
      <c r="F51" s="19">
        <v>30</v>
      </c>
      <c r="G51" s="19">
        <v>16</v>
      </c>
      <c r="H51" s="19">
        <v>0</v>
      </c>
      <c r="I51" s="19">
        <v>1</v>
      </c>
      <c r="J51" s="19">
        <v>17</v>
      </c>
      <c r="K51" s="19">
        <v>13</v>
      </c>
      <c r="L51" s="19">
        <v>0</v>
      </c>
      <c r="M51" s="19">
        <v>0</v>
      </c>
      <c r="N51" s="19">
        <v>13</v>
      </c>
      <c r="O51" s="19">
        <v>0</v>
      </c>
      <c r="P51" s="19">
        <v>0</v>
      </c>
      <c r="Q51" s="19">
        <v>0</v>
      </c>
      <c r="R51" s="19">
        <v>0</v>
      </c>
      <c r="S51" s="19">
        <v>66</v>
      </c>
      <c r="T51" s="19">
        <v>8</v>
      </c>
      <c r="U51" s="19">
        <v>3</v>
      </c>
      <c r="V51" s="19">
        <v>7</v>
      </c>
      <c r="W51" s="19">
        <v>84</v>
      </c>
    </row>
    <row r="52" spans="2:23" ht="20.100000000000001" customHeight="1" thickBot="1" x14ac:dyDescent="0.25">
      <c r="B52" s="4" t="s">
        <v>238</v>
      </c>
      <c r="C52" s="19">
        <v>6</v>
      </c>
      <c r="D52" s="19">
        <v>0</v>
      </c>
      <c r="E52" s="19">
        <v>0</v>
      </c>
      <c r="F52" s="19">
        <v>6</v>
      </c>
      <c r="G52" s="19">
        <v>4</v>
      </c>
      <c r="H52" s="19">
        <v>0</v>
      </c>
      <c r="I52" s="19">
        <v>0</v>
      </c>
      <c r="J52" s="19">
        <v>4</v>
      </c>
      <c r="K52" s="19">
        <v>2</v>
      </c>
      <c r="L52" s="19">
        <v>0</v>
      </c>
      <c r="M52" s="19">
        <v>0</v>
      </c>
      <c r="N52" s="19">
        <v>2</v>
      </c>
      <c r="O52" s="19">
        <v>0</v>
      </c>
      <c r="P52" s="19">
        <v>0</v>
      </c>
      <c r="Q52" s="19">
        <v>0</v>
      </c>
      <c r="R52" s="19">
        <v>0</v>
      </c>
      <c r="S52" s="19">
        <v>38</v>
      </c>
      <c r="T52" s="19">
        <v>2</v>
      </c>
      <c r="U52" s="19">
        <v>5</v>
      </c>
      <c r="V52" s="19">
        <v>0</v>
      </c>
      <c r="W52" s="19">
        <v>45</v>
      </c>
    </row>
    <row r="53" spans="2:23" ht="20.100000000000001" customHeight="1" thickBot="1" x14ac:dyDescent="0.25">
      <c r="B53" s="4" t="s">
        <v>239</v>
      </c>
      <c r="C53" s="19">
        <v>14</v>
      </c>
      <c r="D53" s="19">
        <v>1</v>
      </c>
      <c r="E53" s="19">
        <v>0</v>
      </c>
      <c r="F53" s="19">
        <v>15</v>
      </c>
      <c r="G53" s="19">
        <v>5</v>
      </c>
      <c r="H53" s="19">
        <v>1</v>
      </c>
      <c r="I53" s="19">
        <v>0</v>
      </c>
      <c r="J53" s="19">
        <v>6</v>
      </c>
      <c r="K53" s="19">
        <v>9</v>
      </c>
      <c r="L53" s="19">
        <v>0</v>
      </c>
      <c r="M53" s="19">
        <v>0</v>
      </c>
      <c r="N53" s="19">
        <v>9</v>
      </c>
      <c r="O53" s="19">
        <v>0</v>
      </c>
      <c r="P53" s="19">
        <v>0</v>
      </c>
      <c r="Q53" s="19">
        <v>0</v>
      </c>
      <c r="R53" s="19">
        <v>0</v>
      </c>
      <c r="S53" s="19">
        <v>26</v>
      </c>
      <c r="T53" s="19">
        <v>3</v>
      </c>
      <c r="U53" s="19">
        <v>2</v>
      </c>
      <c r="V53" s="19">
        <v>0</v>
      </c>
      <c r="W53" s="19">
        <v>31</v>
      </c>
    </row>
    <row r="54" spans="2:23" ht="20.100000000000001" customHeight="1" thickBot="1" x14ac:dyDescent="0.25">
      <c r="B54" s="4" t="s">
        <v>240</v>
      </c>
      <c r="C54" s="19">
        <v>21</v>
      </c>
      <c r="D54" s="19">
        <v>5</v>
      </c>
      <c r="E54" s="19">
        <v>3</v>
      </c>
      <c r="F54" s="19">
        <v>29</v>
      </c>
      <c r="G54" s="19">
        <v>7</v>
      </c>
      <c r="H54" s="19">
        <v>0</v>
      </c>
      <c r="I54" s="19">
        <v>0</v>
      </c>
      <c r="J54" s="19">
        <v>7</v>
      </c>
      <c r="K54" s="19">
        <v>14</v>
      </c>
      <c r="L54" s="19">
        <v>5</v>
      </c>
      <c r="M54" s="19">
        <v>3</v>
      </c>
      <c r="N54" s="19">
        <v>22</v>
      </c>
      <c r="O54" s="19">
        <v>0</v>
      </c>
      <c r="P54" s="19">
        <v>0</v>
      </c>
      <c r="Q54" s="19">
        <v>0</v>
      </c>
      <c r="R54" s="19">
        <v>0</v>
      </c>
      <c r="S54" s="19">
        <v>15</v>
      </c>
      <c r="T54" s="19">
        <v>1</v>
      </c>
      <c r="U54" s="19">
        <v>2</v>
      </c>
      <c r="V54" s="19">
        <v>1</v>
      </c>
      <c r="W54" s="19">
        <v>19</v>
      </c>
    </row>
    <row r="55" spans="2:23" ht="20.100000000000001" customHeight="1" thickBot="1" x14ac:dyDescent="0.25">
      <c r="B55" s="4" t="s">
        <v>241</v>
      </c>
      <c r="C55" s="19">
        <v>127</v>
      </c>
      <c r="D55" s="19">
        <v>25</v>
      </c>
      <c r="E55" s="19">
        <v>13</v>
      </c>
      <c r="F55" s="19">
        <v>165</v>
      </c>
      <c r="G55" s="19">
        <v>18</v>
      </c>
      <c r="H55" s="19">
        <v>1</v>
      </c>
      <c r="I55" s="19">
        <v>1</v>
      </c>
      <c r="J55" s="19">
        <v>20</v>
      </c>
      <c r="K55" s="19">
        <v>109</v>
      </c>
      <c r="L55" s="19">
        <v>24</v>
      </c>
      <c r="M55" s="19">
        <v>12</v>
      </c>
      <c r="N55" s="19">
        <v>145</v>
      </c>
      <c r="O55" s="19">
        <v>0</v>
      </c>
      <c r="P55" s="19">
        <v>0</v>
      </c>
      <c r="Q55" s="19">
        <v>0</v>
      </c>
      <c r="R55" s="19">
        <v>0</v>
      </c>
      <c r="S55" s="19">
        <v>528</v>
      </c>
      <c r="T55" s="19">
        <v>120</v>
      </c>
      <c r="U55" s="19">
        <v>33</v>
      </c>
      <c r="V55" s="19">
        <v>110</v>
      </c>
      <c r="W55" s="19">
        <v>791</v>
      </c>
    </row>
    <row r="56" spans="2:23" ht="20.100000000000001" customHeight="1" thickBot="1" x14ac:dyDescent="0.25">
      <c r="B56" s="4" t="s">
        <v>242</v>
      </c>
      <c r="C56" s="19">
        <v>59</v>
      </c>
      <c r="D56" s="19">
        <v>2</v>
      </c>
      <c r="E56" s="19">
        <v>1</v>
      </c>
      <c r="F56" s="19">
        <v>62</v>
      </c>
      <c r="G56" s="19">
        <v>46</v>
      </c>
      <c r="H56" s="19">
        <v>0</v>
      </c>
      <c r="I56" s="19">
        <v>1</v>
      </c>
      <c r="J56" s="19">
        <v>47</v>
      </c>
      <c r="K56" s="19">
        <v>13</v>
      </c>
      <c r="L56" s="19">
        <v>2</v>
      </c>
      <c r="M56" s="19">
        <v>0</v>
      </c>
      <c r="N56" s="19">
        <v>15</v>
      </c>
      <c r="O56" s="19">
        <v>0</v>
      </c>
      <c r="P56" s="19">
        <v>0</v>
      </c>
      <c r="Q56" s="19">
        <v>0</v>
      </c>
      <c r="R56" s="19">
        <v>0</v>
      </c>
      <c r="S56" s="19">
        <v>208</v>
      </c>
      <c r="T56" s="19">
        <v>33</v>
      </c>
      <c r="U56" s="19">
        <v>9</v>
      </c>
      <c r="V56" s="19">
        <v>15</v>
      </c>
      <c r="W56" s="19">
        <v>265</v>
      </c>
    </row>
    <row r="57" spans="2:23" ht="20.100000000000001" customHeight="1" thickBot="1" x14ac:dyDescent="0.25">
      <c r="B57" s="4" t="s">
        <v>243</v>
      </c>
      <c r="C57" s="19">
        <v>11</v>
      </c>
      <c r="D57" s="19">
        <v>7</v>
      </c>
      <c r="E57" s="19">
        <v>1</v>
      </c>
      <c r="F57" s="19">
        <v>19</v>
      </c>
      <c r="G57" s="19">
        <v>1</v>
      </c>
      <c r="H57" s="19">
        <v>4</v>
      </c>
      <c r="I57" s="19">
        <v>1</v>
      </c>
      <c r="J57" s="19">
        <v>6</v>
      </c>
      <c r="K57" s="19">
        <v>10</v>
      </c>
      <c r="L57" s="19">
        <v>3</v>
      </c>
      <c r="M57" s="19">
        <v>0</v>
      </c>
      <c r="N57" s="19">
        <v>13</v>
      </c>
      <c r="O57" s="19">
        <v>0</v>
      </c>
      <c r="P57" s="19">
        <v>0</v>
      </c>
      <c r="Q57" s="19">
        <v>0</v>
      </c>
      <c r="R57" s="19">
        <v>0</v>
      </c>
      <c r="S57" s="19">
        <v>56</v>
      </c>
      <c r="T57" s="19">
        <v>0</v>
      </c>
      <c r="U57" s="19">
        <v>6</v>
      </c>
      <c r="V57" s="19">
        <v>5</v>
      </c>
      <c r="W57" s="19">
        <v>67</v>
      </c>
    </row>
    <row r="58" spans="2:23" ht="20.100000000000001" customHeight="1" thickBot="1" x14ac:dyDescent="0.25">
      <c r="B58" s="4" t="s">
        <v>244</v>
      </c>
      <c r="C58" s="19">
        <v>1</v>
      </c>
      <c r="D58" s="19">
        <v>0</v>
      </c>
      <c r="E58" s="19">
        <v>0</v>
      </c>
      <c r="F58" s="19">
        <v>1</v>
      </c>
      <c r="G58" s="19">
        <v>1</v>
      </c>
      <c r="H58" s="19">
        <v>0</v>
      </c>
      <c r="I58" s="19">
        <v>0</v>
      </c>
      <c r="J58" s="19">
        <v>1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53</v>
      </c>
      <c r="T58" s="19">
        <v>7</v>
      </c>
      <c r="U58" s="19">
        <v>2</v>
      </c>
      <c r="V58" s="19">
        <v>0</v>
      </c>
      <c r="W58" s="19">
        <v>62</v>
      </c>
    </row>
    <row r="59" spans="2:23" ht="20.100000000000001" customHeight="1" thickBot="1" x14ac:dyDescent="0.25">
      <c r="B59" s="4" t="s">
        <v>270</v>
      </c>
      <c r="C59" s="19">
        <v>6</v>
      </c>
      <c r="D59" s="19">
        <v>0</v>
      </c>
      <c r="E59" s="19">
        <v>0</v>
      </c>
      <c r="F59" s="19">
        <v>6</v>
      </c>
      <c r="G59" s="19">
        <v>3</v>
      </c>
      <c r="H59" s="19">
        <v>0</v>
      </c>
      <c r="I59" s="19">
        <v>0</v>
      </c>
      <c r="J59" s="19">
        <v>3</v>
      </c>
      <c r="K59" s="19">
        <v>3</v>
      </c>
      <c r="L59" s="19">
        <v>0</v>
      </c>
      <c r="M59" s="19">
        <v>0</v>
      </c>
      <c r="N59" s="19">
        <v>3</v>
      </c>
      <c r="O59" s="19">
        <v>0</v>
      </c>
      <c r="P59" s="19">
        <v>0</v>
      </c>
      <c r="Q59" s="19">
        <v>0</v>
      </c>
      <c r="R59" s="19">
        <v>0</v>
      </c>
      <c r="S59" s="19">
        <v>69</v>
      </c>
      <c r="T59" s="19">
        <v>7</v>
      </c>
      <c r="U59" s="19">
        <v>5</v>
      </c>
      <c r="V59" s="19">
        <v>4</v>
      </c>
      <c r="W59" s="19">
        <v>85</v>
      </c>
    </row>
    <row r="60" spans="2:23" ht="20.100000000000001" customHeight="1" thickBot="1" x14ac:dyDescent="0.25">
      <c r="B60" s="4" t="s">
        <v>246</v>
      </c>
      <c r="C60" s="19">
        <v>37</v>
      </c>
      <c r="D60" s="19">
        <v>1</v>
      </c>
      <c r="E60" s="19">
        <v>0</v>
      </c>
      <c r="F60" s="19">
        <v>38</v>
      </c>
      <c r="G60" s="19">
        <v>27</v>
      </c>
      <c r="H60" s="19">
        <v>0</v>
      </c>
      <c r="I60" s="19">
        <v>0</v>
      </c>
      <c r="J60" s="19">
        <v>27</v>
      </c>
      <c r="K60" s="19">
        <v>10</v>
      </c>
      <c r="L60" s="19">
        <v>1</v>
      </c>
      <c r="M60" s="19">
        <v>0</v>
      </c>
      <c r="N60" s="19">
        <v>11</v>
      </c>
      <c r="O60" s="19">
        <v>0</v>
      </c>
      <c r="P60" s="19">
        <v>0</v>
      </c>
      <c r="Q60" s="19">
        <v>0</v>
      </c>
      <c r="R60" s="19">
        <v>0</v>
      </c>
      <c r="S60" s="19">
        <v>94</v>
      </c>
      <c r="T60" s="19">
        <v>15</v>
      </c>
      <c r="U60" s="19">
        <v>3</v>
      </c>
      <c r="V60" s="19">
        <v>5</v>
      </c>
      <c r="W60" s="19">
        <v>117</v>
      </c>
    </row>
    <row r="61" spans="2:23" ht="20.100000000000001" customHeight="1" thickBot="1" x14ac:dyDescent="0.25">
      <c r="B61" s="4" t="s">
        <v>247</v>
      </c>
      <c r="C61" s="19">
        <v>7</v>
      </c>
      <c r="D61" s="19">
        <v>0</v>
      </c>
      <c r="E61" s="19">
        <v>0</v>
      </c>
      <c r="F61" s="19">
        <v>7</v>
      </c>
      <c r="G61" s="19">
        <v>6</v>
      </c>
      <c r="H61" s="19">
        <v>0</v>
      </c>
      <c r="I61" s="19">
        <v>0</v>
      </c>
      <c r="J61" s="19">
        <v>6</v>
      </c>
      <c r="K61" s="19">
        <v>1</v>
      </c>
      <c r="L61" s="19">
        <v>0</v>
      </c>
      <c r="M61" s="19">
        <v>0</v>
      </c>
      <c r="N61" s="19">
        <v>1</v>
      </c>
      <c r="O61" s="19">
        <v>0</v>
      </c>
      <c r="P61" s="19">
        <v>0</v>
      </c>
      <c r="Q61" s="19">
        <v>0</v>
      </c>
      <c r="R61" s="19">
        <v>0</v>
      </c>
      <c r="S61" s="19">
        <v>50</v>
      </c>
      <c r="T61" s="19">
        <v>6</v>
      </c>
      <c r="U61" s="19">
        <v>8</v>
      </c>
      <c r="V61" s="19">
        <v>0</v>
      </c>
      <c r="W61" s="19">
        <v>64</v>
      </c>
    </row>
    <row r="62" spans="2:23" ht="20.100000000000001" customHeight="1" thickBot="1" x14ac:dyDescent="0.25">
      <c r="B62" s="7" t="s">
        <v>22</v>
      </c>
      <c r="C62" s="9">
        <f>SUM(C12:C61)</f>
        <v>1830</v>
      </c>
      <c r="D62" s="9">
        <f t="shared" ref="D62:W62" si="0">SUM(D12:D61)</f>
        <v>112</v>
      </c>
      <c r="E62" s="9">
        <f t="shared" si="0"/>
        <v>105</v>
      </c>
      <c r="F62" s="9">
        <f t="shared" si="0"/>
        <v>2047</v>
      </c>
      <c r="G62" s="9">
        <f t="shared" si="0"/>
        <v>777</v>
      </c>
      <c r="H62" s="9">
        <f t="shared" si="0"/>
        <v>10</v>
      </c>
      <c r="I62" s="9">
        <f t="shared" si="0"/>
        <v>15</v>
      </c>
      <c r="J62" s="9">
        <f t="shared" si="0"/>
        <v>802</v>
      </c>
      <c r="K62" s="9">
        <f t="shared" si="0"/>
        <v>1053</v>
      </c>
      <c r="L62" s="9">
        <f t="shared" si="0"/>
        <v>102</v>
      </c>
      <c r="M62" s="9">
        <f t="shared" si="0"/>
        <v>90</v>
      </c>
      <c r="N62" s="9">
        <f t="shared" si="0"/>
        <v>1245</v>
      </c>
      <c r="O62" s="9">
        <f t="shared" si="0"/>
        <v>0</v>
      </c>
      <c r="P62" s="9">
        <f t="shared" si="0"/>
        <v>0</v>
      </c>
      <c r="Q62" s="9">
        <f t="shared" si="0"/>
        <v>0</v>
      </c>
      <c r="R62" s="9">
        <f t="shared" si="0"/>
        <v>0</v>
      </c>
      <c r="S62" s="9">
        <f t="shared" si="0"/>
        <v>4211</v>
      </c>
      <c r="T62" s="9">
        <f t="shared" si="0"/>
        <v>790</v>
      </c>
      <c r="U62" s="9">
        <f t="shared" si="0"/>
        <v>523</v>
      </c>
      <c r="V62" s="9">
        <f t="shared" si="0"/>
        <v>561</v>
      </c>
      <c r="W62" s="9">
        <f t="shared" si="0"/>
        <v>6085</v>
      </c>
    </row>
    <row r="64" spans="2:23" x14ac:dyDescent="0.2">
      <c r="C64" s="49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45" customWidth="1"/>
    <col min="5" max="6" width="12" customWidth="1"/>
    <col min="7" max="7" width="8.625" bestFit="1" customWidth="1"/>
    <col min="8" max="11" width="12" customWidth="1"/>
    <col min="12" max="12" width="7.75" customWidth="1"/>
    <col min="13" max="16" width="12" customWidth="1"/>
    <col min="17" max="17" width="8.625" bestFit="1" customWidth="1"/>
    <col min="19" max="19" width="12.625" customWidth="1"/>
  </cols>
  <sheetData>
    <row r="9" spans="2:17" ht="44.25" customHeight="1" thickBot="1" x14ac:dyDescent="0.25">
      <c r="B9" s="12"/>
      <c r="C9" s="75" t="s">
        <v>262</v>
      </c>
      <c r="D9" s="72"/>
      <c r="E9" s="72"/>
      <c r="F9" s="72"/>
      <c r="G9" s="78"/>
      <c r="H9" s="75" t="s">
        <v>263</v>
      </c>
      <c r="I9" s="72"/>
      <c r="J9" s="72"/>
      <c r="K9" s="72"/>
      <c r="L9" s="78"/>
      <c r="M9" s="75" t="s">
        <v>35</v>
      </c>
      <c r="N9" s="72"/>
      <c r="O9" s="72"/>
      <c r="P9" s="72"/>
      <c r="Q9" s="78"/>
    </row>
    <row r="10" spans="2:17" ht="28.5" customHeight="1" thickBot="1" x14ac:dyDescent="0.25">
      <c r="B10" s="11"/>
      <c r="C10" s="84" t="s">
        <v>108</v>
      </c>
      <c r="D10" s="85"/>
      <c r="E10" s="86" t="s">
        <v>109</v>
      </c>
      <c r="F10" s="86"/>
      <c r="G10" s="14" t="s">
        <v>35</v>
      </c>
      <c r="H10" s="86" t="s">
        <v>110</v>
      </c>
      <c r="I10" s="86"/>
      <c r="J10" s="83" t="s">
        <v>109</v>
      </c>
      <c r="K10" s="83"/>
      <c r="L10" s="14" t="s">
        <v>35</v>
      </c>
      <c r="M10" s="86" t="s">
        <v>108</v>
      </c>
      <c r="N10" s="86"/>
      <c r="O10" s="83" t="s">
        <v>109</v>
      </c>
      <c r="P10" s="83"/>
      <c r="Q10" s="14" t="s">
        <v>35</v>
      </c>
    </row>
    <row r="11" spans="2:17" ht="20.100000000000001" customHeight="1" thickBot="1" x14ac:dyDescent="0.25">
      <c r="B11" s="3" t="s">
        <v>198</v>
      </c>
      <c r="C11" s="18">
        <v>0</v>
      </c>
      <c r="D11" s="18">
        <v>4</v>
      </c>
      <c r="E11" s="18">
        <v>97</v>
      </c>
      <c r="F11" s="18">
        <v>106</v>
      </c>
      <c r="G11" s="18">
        <v>207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4</v>
      </c>
      <c r="O11" s="18">
        <v>97</v>
      </c>
      <c r="P11" s="18">
        <v>106</v>
      </c>
      <c r="Q11" s="18">
        <v>207</v>
      </c>
    </row>
    <row r="12" spans="2:17" ht="20.100000000000001" customHeight="1" thickBot="1" x14ac:dyDescent="0.25">
      <c r="B12" s="4" t="s">
        <v>199</v>
      </c>
      <c r="C12" s="19">
        <v>1</v>
      </c>
      <c r="D12" s="19">
        <v>0</v>
      </c>
      <c r="E12" s="19">
        <v>94</v>
      </c>
      <c r="F12" s="19">
        <v>111</v>
      </c>
      <c r="G12" s="19">
        <v>206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94</v>
      </c>
      <c r="P12" s="19">
        <v>111</v>
      </c>
      <c r="Q12" s="19">
        <v>206</v>
      </c>
    </row>
    <row r="13" spans="2:17" ht="20.100000000000001" customHeight="1" thickBot="1" x14ac:dyDescent="0.25">
      <c r="B13" s="4" t="s">
        <v>200</v>
      </c>
      <c r="C13" s="19">
        <v>0</v>
      </c>
      <c r="D13" s="19">
        <v>2</v>
      </c>
      <c r="E13" s="19">
        <v>49</v>
      </c>
      <c r="F13" s="19">
        <v>54</v>
      </c>
      <c r="G13" s="19">
        <v>105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2</v>
      </c>
      <c r="O13" s="19">
        <v>49</v>
      </c>
      <c r="P13" s="19">
        <v>54</v>
      </c>
      <c r="Q13" s="19">
        <v>105</v>
      </c>
    </row>
    <row r="14" spans="2:17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50</v>
      </c>
      <c r="F14" s="19">
        <v>103</v>
      </c>
      <c r="G14" s="19">
        <v>153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50</v>
      </c>
      <c r="P14" s="19">
        <v>103</v>
      </c>
      <c r="Q14" s="19">
        <v>153</v>
      </c>
    </row>
    <row r="15" spans="2:17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40</v>
      </c>
      <c r="F15" s="19">
        <v>10</v>
      </c>
      <c r="G15" s="19">
        <v>50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40</v>
      </c>
      <c r="P15" s="19">
        <v>10</v>
      </c>
      <c r="Q15" s="19">
        <v>50</v>
      </c>
    </row>
    <row r="16" spans="2:17" ht="20.100000000000001" customHeight="1" thickBot="1" x14ac:dyDescent="0.25">
      <c r="B16" s="4" t="s">
        <v>203</v>
      </c>
      <c r="C16" s="19">
        <v>1</v>
      </c>
      <c r="D16" s="19">
        <v>6</v>
      </c>
      <c r="E16" s="19">
        <v>24</v>
      </c>
      <c r="F16" s="19">
        <v>135</v>
      </c>
      <c r="G16" s="19">
        <v>166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</v>
      </c>
      <c r="N16" s="19">
        <v>6</v>
      </c>
      <c r="O16" s="19">
        <v>24</v>
      </c>
      <c r="P16" s="19">
        <v>135</v>
      </c>
      <c r="Q16" s="19">
        <v>166</v>
      </c>
    </row>
    <row r="17" spans="2:17" ht="20.100000000000001" customHeight="1" thickBot="1" x14ac:dyDescent="0.25">
      <c r="B17" s="4" t="s">
        <v>204</v>
      </c>
      <c r="C17" s="19">
        <v>4</v>
      </c>
      <c r="D17" s="19">
        <v>3</v>
      </c>
      <c r="E17" s="19">
        <v>192</v>
      </c>
      <c r="F17" s="19">
        <v>201</v>
      </c>
      <c r="G17" s="19">
        <v>400</v>
      </c>
      <c r="H17" s="19">
        <v>0</v>
      </c>
      <c r="I17" s="19">
        <v>0</v>
      </c>
      <c r="J17" s="19">
        <v>0</v>
      </c>
      <c r="K17" s="19">
        <v>1</v>
      </c>
      <c r="L17" s="19">
        <v>1</v>
      </c>
      <c r="M17" s="19">
        <v>4</v>
      </c>
      <c r="N17" s="19">
        <v>3</v>
      </c>
      <c r="O17" s="19">
        <v>192</v>
      </c>
      <c r="P17" s="19">
        <v>202</v>
      </c>
      <c r="Q17" s="19">
        <v>401</v>
      </c>
    </row>
    <row r="18" spans="2:17" ht="20.100000000000001" customHeight="1" thickBot="1" x14ac:dyDescent="0.25">
      <c r="B18" s="4" t="s">
        <v>205</v>
      </c>
      <c r="C18" s="19">
        <v>11</v>
      </c>
      <c r="D18" s="19">
        <v>49</v>
      </c>
      <c r="E18" s="19">
        <v>90</v>
      </c>
      <c r="F18" s="19">
        <v>185</v>
      </c>
      <c r="G18" s="19">
        <v>335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11</v>
      </c>
      <c r="N18" s="19">
        <v>49</v>
      </c>
      <c r="O18" s="19">
        <v>90</v>
      </c>
      <c r="P18" s="19">
        <v>185</v>
      </c>
      <c r="Q18" s="19">
        <v>335</v>
      </c>
    </row>
    <row r="19" spans="2:17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10</v>
      </c>
      <c r="F19" s="19">
        <v>12</v>
      </c>
      <c r="G19" s="19">
        <v>22</v>
      </c>
      <c r="H19" s="19">
        <v>0</v>
      </c>
      <c r="I19" s="19">
        <v>0</v>
      </c>
      <c r="J19" s="19">
        <v>0</v>
      </c>
      <c r="K19" s="19">
        <v>1</v>
      </c>
      <c r="L19" s="19">
        <v>1</v>
      </c>
      <c r="M19" s="19">
        <v>0</v>
      </c>
      <c r="N19" s="19">
        <v>0</v>
      </c>
      <c r="O19" s="19">
        <v>10</v>
      </c>
      <c r="P19" s="19">
        <v>13</v>
      </c>
      <c r="Q19" s="19">
        <v>23</v>
      </c>
    </row>
    <row r="20" spans="2:17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7</v>
      </c>
      <c r="F20" s="19">
        <v>3</v>
      </c>
      <c r="G20" s="19">
        <v>10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7</v>
      </c>
      <c r="P20" s="19">
        <v>3</v>
      </c>
      <c r="Q20" s="19">
        <v>10</v>
      </c>
    </row>
    <row r="21" spans="2:17" ht="20.100000000000001" customHeight="1" thickBot="1" x14ac:dyDescent="0.25">
      <c r="B21" s="4" t="s">
        <v>208</v>
      </c>
      <c r="C21" s="19">
        <v>2</v>
      </c>
      <c r="D21" s="19">
        <v>0</v>
      </c>
      <c r="E21" s="19">
        <v>57</v>
      </c>
      <c r="F21" s="19">
        <v>84</v>
      </c>
      <c r="G21" s="19">
        <v>143</v>
      </c>
      <c r="H21" s="19">
        <v>0</v>
      </c>
      <c r="I21" s="19">
        <v>0</v>
      </c>
      <c r="J21" s="19">
        <v>0</v>
      </c>
      <c r="K21" s="19">
        <v>1</v>
      </c>
      <c r="L21" s="19">
        <v>1</v>
      </c>
      <c r="M21" s="19">
        <v>2</v>
      </c>
      <c r="N21" s="19">
        <v>0</v>
      </c>
      <c r="O21" s="19">
        <v>57</v>
      </c>
      <c r="P21" s="19">
        <v>85</v>
      </c>
      <c r="Q21" s="19">
        <v>144</v>
      </c>
    </row>
    <row r="22" spans="2:17" ht="20.100000000000001" customHeight="1" thickBot="1" x14ac:dyDescent="0.25">
      <c r="B22" s="4" t="s">
        <v>209</v>
      </c>
      <c r="C22" s="19">
        <v>2</v>
      </c>
      <c r="D22" s="19">
        <v>5</v>
      </c>
      <c r="E22" s="19">
        <v>75</v>
      </c>
      <c r="F22" s="19">
        <v>120</v>
      </c>
      <c r="G22" s="19">
        <v>202</v>
      </c>
      <c r="H22" s="19">
        <v>0</v>
      </c>
      <c r="I22" s="19">
        <v>0</v>
      </c>
      <c r="J22" s="19">
        <v>0</v>
      </c>
      <c r="K22" s="19">
        <v>1</v>
      </c>
      <c r="L22" s="19">
        <v>1</v>
      </c>
      <c r="M22" s="19">
        <v>2</v>
      </c>
      <c r="N22" s="19">
        <v>5</v>
      </c>
      <c r="O22" s="19">
        <v>75</v>
      </c>
      <c r="P22" s="19">
        <v>121</v>
      </c>
      <c r="Q22" s="19">
        <v>203</v>
      </c>
    </row>
    <row r="23" spans="2:17" ht="20.100000000000001" customHeight="1" thickBot="1" x14ac:dyDescent="0.25">
      <c r="B23" s="4" t="s">
        <v>210</v>
      </c>
      <c r="C23" s="19">
        <v>3</v>
      </c>
      <c r="D23" s="19">
        <v>1</v>
      </c>
      <c r="E23" s="19">
        <v>82</v>
      </c>
      <c r="F23" s="19">
        <v>187</v>
      </c>
      <c r="G23" s="19">
        <v>273</v>
      </c>
      <c r="H23" s="19">
        <v>0</v>
      </c>
      <c r="I23" s="19">
        <v>0</v>
      </c>
      <c r="J23" s="19">
        <v>0</v>
      </c>
      <c r="K23" s="19">
        <v>3</v>
      </c>
      <c r="L23" s="19">
        <v>3</v>
      </c>
      <c r="M23" s="19">
        <v>3</v>
      </c>
      <c r="N23" s="19">
        <v>1</v>
      </c>
      <c r="O23" s="19">
        <v>82</v>
      </c>
      <c r="P23" s="19">
        <v>190</v>
      </c>
      <c r="Q23" s="19">
        <v>276</v>
      </c>
    </row>
    <row r="24" spans="2:17" ht="20.100000000000001" customHeight="1" thickBot="1" x14ac:dyDescent="0.25">
      <c r="B24" s="4" t="s">
        <v>211</v>
      </c>
      <c r="C24" s="19">
        <v>2</v>
      </c>
      <c r="D24" s="19">
        <v>1</v>
      </c>
      <c r="E24" s="19">
        <v>19</v>
      </c>
      <c r="F24" s="19">
        <v>49</v>
      </c>
      <c r="G24" s="19">
        <v>71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2</v>
      </c>
      <c r="N24" s="19">
        <v>1</v>
      </c>
      <c r="O24" s="19">
        <v>19</v>
      </c>
      <c r="P24" s="19">
        <v>49</v>
      </c>
      <c r="Q24" s="19">
        <v>71</v>
      </c>
    </row>
    <row r="25" spans="2:17" ht="20.100000000000001" customHeight="1" thickBot="1" x14ac:dyDescent="0.25">
      <c r="B25" s="4" t="s">
        <v>212</v>
      </c>
      <c r="C25" s="19">
        <v>1</v>
      </c>
      <c r="D25" s="19">
        <v>2</v>
      </c>
      <c r="E25" s="19">
        <v>57</v>
      </c>
      <c r="F25" s="19">
        <v>34</v>
      </c>
      <c r="G25" s="19">
        <v>94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</v>
      </c>
      <c r="N25" s="19">
        <v>2</v>
      </c>
      <c r="O25" s="19">
        <v>57</v>
      </c>
      <c r="P25" s="19">
        <v>34</v>
      </c>
      <c r="Q25" s="19">
        <v>94</v>
      </c>
    </row>
    <row r="26" spans="2:17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42</v>
      </c>
      <c r="F26" s="27">
        <v>35</v>
      </c>
      <c r="G26" s="27">
        <v>77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42</v>
      </c>
      <c r="P26" s="27">
        <v>35</v>
      </c>
      <c r="Q26" s="27">
        <v>77</v>
      </c>
    </row>
    <row r="27" spans="2:17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11</v>
      </c>
      <c r="G27" s="29">
        <v>11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11</v>
      </c>
      <c r="Q27" s="29">
        <v>11</v>
      </c>
    </row>
    <row r="28" spans="2:17" ht="20.100000000000001" customHeight="1" thickBot="1" x14ac:dyDescent="0.25">
      <c r="B28" s="4" t="s">
        <v>215</v>
      </c>
      <c r="C28" s="29">
        <v>0</v>
      </c>
      <c r="D28" s="29">
        <v>1</v>
      </c>
      <c r="E28" s="29">
        <v>17</v>
      </c>
      <c r="F28" s="29">
        <v>51</v>
      </c>
      <c r="G28" s="29">
        <v>69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1</v>
      </c>
      <c r="O28" s="29">
        <v>17</v>
      </c>
      <c r="P28" s="29">
        <v>51</v>
      </c>
      <c r="Q28" s="29">
        <v>69</v>
      </c>
    </row>
    <row r="29" spans="2:17" ht="20.100000000000001" customHeight="1" thickBot="1" x14ac:dyDescent="0.25">
      <c r="B29" s="4" t="s">
        <v>216</v>
      </c>
      <c r="C29" s="28">
        <v>1</v>
      </c>
      <c r="D29" s="28">
        <v>2</v>
      </c>
      <c r="E29" s="28">
        <v>36</v>
      </c>
      <c r="F29" s="28">
        <v>80</v>
      </c>
      <c r="G29" s="28">
        <v>119</v>
      </c>
      <c r="H29" s="28">
        <v>0</v>
      </c>
      <c r="I29" s="28">
        <v>1</v>
      </c>
      <c r="J29" s="28">
        <v>0</v>
      </c>
      <c r="K29" s="28">
        <v>0</v>
      </c>
      <c r="L29" s="28">
        <v>1</v>
      </c>
      <c r="M29" s="28">
        <v>1</v>
      </c>
      <c r="N29" s="28">
        <v>3</v>
      </c>
      <c r="O29" s="28">
        <v>36</v>
      </c>
      <c r="P29" s="28">
        <v>80</v>
      </c>
      <c r="Q29" s="28">
        <v>120</v>
      </c>
    </row>
    <row r="30" spans="2:17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16</v>
      </c>
      <c r="G30" s="19">
        <v>16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16</v>
      </c>
      <c r="Q30" s="19">
        <v>16</v>
      </c>
    </row>
    <row r="31" spans="2:17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26</v>
      </c>
      <c r="G31" s="19">
        <v>26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26</v>
      </c>
      <c r="Q31" s="19">
        <v>26</v>
      </c>
    </row>
    <row r="32" spans="2:17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1</v>
      </c>
      <c r="F32" s="19">
        <v>30</v>
      </c>
      <c r="G32" s="19">
        <v>31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</v>
      </c>
      <c r="P32" s="19">
        <v>30</v>
      </c>
      <c r="Q32" s="19">
        <v>31</v>
      </c>
    </row>
    <row r="33" spans="2:17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10</v>
      </c>
      <c r="F33" s="19">
        <v>2</v>
      </c>
      <c r="G33" s="19">
        <v>12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10</v>
      </c>
      <c r="P33" s="19">
        <v>2</v>
      </c>
      <c r="Q33" s="19">
        <v>12</v>
      </c>
    </row>
    <row r="34" spans="2:17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52</v>
      </c>
      <c r="F34" s="19">
        <v>34</v>
      </c>
      <c r="G34" s="19">
        <v>86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52</v>
      </c>
      <c r="P34" s="19">
        <v>34</v>
      </c>
      <c r="Q34" s="19">
        <v>86</v>
      </c>
    </row>
    <row r="35" spans="2:17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3</v>
      </c>
      <c r="F35" s="19">
        <v>10</v>
      </c>
      <c r="G35" s="19">
        <v>13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3</v>
      </c>
      <c r="P35" s="19">
        <v>10</v>
      </c>
      <c r="Q35" s="19">
        <v>13</v>
      </c>
    </row>
    <row r="36" spans="2:17" ht="20.100000000000001" customHeight="1" thickBot="1" x14ac:dyDescent="0.25">
      <c r="B36" s="4" t="s">
        <v>223</v>
      </c>
      <c r="C36" s="19">
        <v>4</v>
      </c>
      <c r="D36" s="19">
        <v>0</v>
      </c>
      <c r="E36" s="19">
        <v>33</v>
      </c>
      <c r="F36" s="19">
        <v>31</v>
      </c>
      <c r="G36" s="19">
        <v>68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4</v>
      </c>
      <c r="N36" s="19">
        <v>0</v>
      </c>
      <c r="O36" s="19">
        <v>33</v>
      </c>
      <c r="P36" s="19">
        <v>31</v>
      </c>
      <c r="Q36" s="19">
        <v>68</v>
      </c>
    </row>
    <row r="37" spans="2:17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36</v>
      </c>
      <c r="F37" s="19">
        <v>36</v>
      </c>
      <c r="G37" s="19">
        <v>72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36</v>
      </c>
      <c r="P37" s="19">
        <v>36</v>
      </c>
      <c r="Q37" s="19">
        <v>72</v>
      </c>
    </row>
    <row r="38" spans="2:17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11</v>
      </c>
      <c r="F38" s="19">
        <v>36</v>
      </c>
      <c r="G38" s="19">
        <v>47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11</v>
      </c>
      <c r="P38" s="19">
        <v>36</v>
      </c>
      <c r="Q38" s="19">
        <v>47</v>
      </c>
    </row>
    <row r="39" spans="2:17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19</v>
      </c>
      <c r="F39" s="19">
        <v>1</v>
      </c>
      <c r="G39" s="19">
        <v>20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19</v>
      </c>
      <c r="P39" s="19">
        <v>1</v>
      </c>
      <c r="Q39" s="19">
        <v>20</v>
      </c>
    </row>
    <row r="40" spans="2:17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58</v>
      </c>
      <c r="F40" s="19">
        <v>32</v>
      </c>
      <c r="G40" s="19">
        <v>90</v>
      </c>
      <c r="H40" s="19">
        <v>0</v>
      </c>
      <c r="I40" s="19">
        <v>0</v>
      </c>
      <c r="J40" s="19">
        <v>0</v>
      </c>
      <c r="K40" s="19">
        <v>1</v>
      </c>
      <c r="L40" s="19">
        <v>1</v>
      </c>
      <c r="M40" s="19">
        <v>0</v>
      </c>
      <c r="N40" s="19">
        <v>0</v>
      </c>
      <c r="O40" s="19">
        <v>58</v>
      </c>
      <c r="P40" s="19">
        <v>33</v>
      </c>
      <c r="Q40" s="19">
        <v>91</v>
      </c>
    </row>
    <row r="41" spans="2:17" ht="20.100000000000001" customHeight="1" thickBot="1" x14ac:dyDescent="0.25">
      <c r="B41" s="4" t="s">
        <v>228</v>
      </c>
      <c r="C41" s="19">
        <v>0</v>
      </c>
      <c r="D41" s="19">
        <v>1</v>
      </c>
      <c r="E41" s="19">
        <v>550</v>
      </c>
      <c r="F41" s="19">
        <v>616</v>
      </c>
      <c r="G41" s="19">
        <v>1167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1</v>
      </c>
      <c r="O41" s="19">
        <v>550</v>
      </c>
      <c r="P41" s="19">
        <v>616</v>
      </c>
      <c r="Q41" s="19">
        <v>1167</v>
      </c>
    </row>
    <row r="42" spans="2:17" ht="20.100000000000001" customHeight="1" thickBot="1" x14ac:dyDescent="0.25">
      <c r="B42" s="4" t="s">
        <v>229</v>
      </c>
      <c r="C42" s="19">
        <v>1</v>
      </c>
      <c r="D42" s="19">
        <v>1</v>
      </c>
      <c r="E42" s="19">
        <v>90</v>
      </c>
      <c r="F42" s="19">
        <v>63</v>
      </c>
      <c r="G42" s="19">
        <v>155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</v>
      </c>
      <c r="N42" s="19">
        <v>1</v>
      </c>
      <c r="O42" s="19">
        <v>90</v>
      </c>
      <c r="P42" s="19">
        <v>63</v>
      </c>
      <c r="Q42" s="19">
        <v>155</v>
      </c>
    </row>
    <row r="43" spans="2:17" ht="20.100000000000001" customHeight="1" thickBot="1" x14ac:dyDescent="0.25">
      <c r="B43" s="4" t="s">
        <v>230</v>
      </c>
      <c r="C43" s="19">
        <v>0</v>
      </c>
      <c r="D43" s="19">
        <v>2</v>
      </c>
      <c r="E43" s="19">
        <v>14</v>
      </c>
      <c r="F43" s="19">
        <v>79</v>
      </c>
      <c r="G43" s="19">
        <v>95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</v>
      </c>
      <c r="O43" s="19">
        <v>14</v>
      </c>
      <c r="P43" s="19">
        <v>79</v>
      </c>
      <c r="Q43" s="19">
        <v>95</v>
      </c>
    </row>
    <row r="44" spans="2:17" ht="20.100000000000001" customHeight="1" thickBot="1" x14ac:dyDescent="0.25">
      <c r="B44" s="4" t="s">
        <v>231</v>
      </c>
      <c r="C44" s="19">
        <v>3</v>
      </c>
      <c r="D44" s="19">
        <v>0</v>
      </c>
      <c r="E44" s="19">
        <v>95</v>
      </c>
      <c r="F44" s="19">
        <v>116</v>
      </c>
      <c r="G44" s="19">
        <v>214</v>
      </c>
      <c r="H44" s="19">
        <v>0</v>
      </c>
      <c r="I44" s="19">
        <v>1</v>
      </c>
      <c r="J44" s="19">
        <v>0</v>
      </c>
      <c r="K44" s="19">
        <v>1</v>
      </c>
      <c r="L44" s="19">
        <v>2</v>
      </c>
      <c r="M44" s="19">
        <v>3</v>
      </c>
      <c r="N44" s="19">
        <v>1</v>
      </c>
      <c r="O44" s="19">
        <v>95</v>
      </c>
      <c r="P44" s="19">
        <v>117</v>
      </c>
      <c r="Q44" s="19">
        <v>216</v>
      </c>
    </row>
    <row r="45" spans="2:17" ht="20.100000000000001" customHeight="1" thickBot="1" x14ac:dyDescent="0.25">
      <c r="B45" s="4" t="s">
        <v>232</v>
      </c>
      <c r="C45" s="19">
        <v>1</v>
      </c>
      <c r="D45" s="19">
        <v>1</v>
      </c>
      <c r="E45" s="19">
        <v>312</v>
      </c>
      <c r="F45" s="19">
        <v>204</v>
      </c>
      <c r="G45" s="19">
        <v>518</v>
      </c>
      <c r="H45" s="19">
        <v>0</v>
      </c>
      <c r="I45" s="19">
        <v>0</v>
      </c>
      <c r="J45" s="19">
        <v>0</v>
      </c>
      <c r="K45" s="19">
        <v>1</v>
      </c>
      <c r="L45" s="19">
        <v>1</v>
      </c>
      <c r="M45" s="19">
        <v>1</v>
      </c>
      <c r="N45" s="19">
        <v>1</v>
      </c>
      <c r="O45" s="19">
        <v>312</v>
      </c>
      <c r="P45" s="19">
        <v>205</v>
      </c>
      <c r="Q45" s="19">
        <v>519</v>
      </c>
    </row>
    <row r="46" spans="2:17" ht="20.100000000000001" customHeight="1" thickBot="1" x14ac:dyDescent="0.25">
      <c r="B46" s="4" t="s">
        <v>233</v>
      </c>
      <c r="C46" s="19">
        <v>0</v>
      </c>
      <c r="D46" s="19">
        <v>0</v>
      </c>
      <c r="E46" s="19">
        <v>79</v>
      </c>
      <c r="F46" s="19">
        <v>52</v>
      </c>
      <c r="G46" s="19">
        <v>131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79</v>
      </c>
      <c r="P46" s="19">
        <v>52</v>
      </c>
      <c r="Q46" s="19">
        <v>131</v>
      </c>
    </row>
    <row r="47" spans="2:17" ht="20.100000000000001" customHeight="1" thickBot="1" x14ac:dyDescent="0.25">
      <c r="B47" s="4" t="s">
        <v>234</v>
      </c>
      <c r="C47" s="19">
        <v>1</v>
      </c>
      <c r="D47" s="19">
        <v>2</v>
      </c>
      <c r="E47" s="19">
        <v>117</v>
      </c>
      <c r="F47" s="19">
        <v>369</v>
      </c>
      <c r="G47" s="19">
        <v>489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</v>
      </c>
      <c r="N47" s="19">
        <v>2</v>
      </c>
      <c r="O47" s="19">
        <v>117</v>
      </c>
      <c r="P47" s="19">
        <v>369</v>
      </c>
      <c r="Q47" s="19">
        <v>489</v>
      </c>
    </row>
    <row r="48" spans="2:17" ht="20.100000000000001" customHeight="1" thickBot="1" x14ac:dyDescent="0.25">
      <c r="B48" s="4" t="s">
        <v>235</v>
      </c>
      <c r="C48" s="19">
        <v>0</v>
      </c>
      <c r="D48" s="19">
        <v>2</v>
      </c>
      <c r="E48" s="19">
        <v>11</v>
      </c>
      <c r="F48" s="19">
        <v>64</v>
      </c>
      <c r="G48" s="19">
        <v>77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</v>
      </c>
      <c r="O48" s="19">
        <v>11</v>
      </c>
      <c r="P48" s="19">
        <v>64</v>
      </c>
      <c r="Q48" s="19">
        <v>77</v>
      </c>
    </row>
    <row r="49" spans="2:17" ht="20.100000000000001" customHeight="1" thickBot="1" x14ac:dyDescent="0.25">
      <c r="B49" s="4" t="s">
        <v>236</v>
      </c>
      <c r="C49" s="19">
        <v>9</v>
      </c>
      <c r="D49" s="19">
        <v>2</v>
      </c>
      <c r="E49" s="19">
        <v>27</v>
      </c>
      <c r="F49" s="19">
        <v>31</v>
      </c>
      <c r="G49" s="19">
        <v>69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9</v>
      </c>
      <c r="N49" s="19">
        <v>2</v>
      </c>
      <c r="O49" s="19">
        <v>27</v>
      </c>
      <c r="P49" s="19">
        <v>31</v>
      </c>
      <c r="Q49" s="19">
        <v>69</v>
      </c>
    </row>
    <row r="50" spans="2:17" ht="20.100000000000001" customHeight="1" thickBot="1" x14ac:dyDescent="0.25">
      <c r="B50" s="4" t="s">
        <v>237</v>
      </c>
      <c r="C50" s="19">
        <v>5</v>
      </c>
      <c r="D50" s="19">
        <v>1</v>
      </c>
      <c r="E50" s="19">
        <v>75</v>
      </c>
      <c r="F50" s="19">
        <v>100</v>
      </c>
      <c r="G50" s="19">
        <v>181</v>
      </c>
      <c r="H50" s="19">
        <v>0</v>
      </c>
      <c r="I50" s="19">
        <v>0</v>
      </c>
      <c r="J50" s="19">
        <v>0</v>
      </c>
      <c r="K50" s="19">
        <v>2</v>
      </c>
      <c r="L50" s="19">
        <v>2</v>
      </c>
      <c r="M50" s="19">
        <v>5</v>
      </c>
      <c r="N50" s="19">
        <v>1</v>
      </c>
      <c r="O50" s="19">
        <v>75</v>
      </c>
      <c r="P50" s="19">
        <v>102</v>
      </c>
      <c r="Q50" s="19">
        <v>183</v>
      </c>
    </row>
    <row r="51" spans="2:17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14</v>
      </c>
      <c r="F51" s="19">
        <v>54</v>
      </c>
      <c r="G51" s="19">
        <v>68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14</v>
      </c>
      <c r="P51" s="19">
        <v>54</v>
      </c>
      <c r="Q51" s="19">
        <v>68</v>
      </c>
    </row>
    <row r="52" spans="2:17" ht="20.100000000000001" customHeight="1" thickBot="1" x14ac:dyDescent="0.25">
      <c r="B52" s="4" t="s">
        <v>239</v>
      </c>
      <c r="C52" s="19">
        <v>0</v>
      </c>
      <c r="D52" s="19">
        <v>18</v>
      </c>
      <c r="E52" s="19">
        <v>8</v>
      </c>
      <c r="F52" s="19">
        <v>25</v>
      </c>
      <c r="G52" s="19">
        <v>51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18</v>
      </c>
      <c r="O52" s="19">
        <v>8</v>
      </c>
      <c r="P52" s="19">
        <v>25</v>
      </c>
      <c r="Q52" s="19">
        <v>51</v>
      </c>
    </row>
    <row r="53" spans="2:17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24</v>
      </c>
      <c r="F53" s="19">
        <v>83</v>
      </c>
      <c r="G53" s="19">
        <v>107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24</v>
      </c>
      <c r="P53" s="19">
        <v>83</v>
      </c>
      <c r="Q53" s="19">
        <v>107</v>
      </c>
    </row>
    <row r="54" spans="2:17" ht="20.100000000000001" customHeight="1" thickBot="1" x14ac:dyDescent="0.25">
      <c r="B54" s="4" t="s">
        <v>241</v>
      </c>
      <c r="C54" s="19">
        <v>2</v>
      </c>
      <c r="D54" s="19">
        <v>4</v>
      </c>
      <c r="E54" s="19">
        <v>289</v>
      </c>
      <c r="F54" s="19">
        <v>992</v>
      </c>
      <c r="G54" s="19">
        <v>1287</v>
      </c>
      <c r="H54" s="19">
        <v>0</v>
      </c>
      <c r="I54" s="19">
        <v>1</v>
      </c>
      <c r="J54" s="19">
        <v>0</v>
      </c>
      <c r="K54" s="19">
        <v>11</v>
      </c>
      <c r="L54" s="19">
        <v>12</v>
      </c>
      <c r="M54" s="19">
        <v>2</v>
      </c>
      <c r="N54" s="19">
        <v>5</v>
      </c>
      <c r="O54" s="19">
        <v>289</v>
      </c>
      <c r="P54" s="19">
        <v>1003</v>
      </c>
      <c r="Q54" s="19">
        <v>1299</v>
      </c>
    </row>
    <row r="55" spans="2:17" ht="20.100000000000001" customHeight="1" thickBot="1" x14ac:dyDescent="0.25">
      <c r="B55" s="4" t="s">
        <v>242</v>
      </c>
      <c r="C55" s="19">
        <v>2</v>
      </c>
      <c r="D55" s="19">
        <v>0</v>
      </c>
      <c r="E55" s="19">
        <v>125</v>
      </c>
      <c r="F55" s="19">
        <v>100</v>
      </c>
      <c r="G55" s="19">
        <v>227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2</v>
      </c>
      <c r="N55" s="19">
        <v>0</v>
      </c>
      <c r="O55" s="19">
        <v>125</v>
      </c>
      <c r="P55" s="19">
        <v>100</v>
      </c>
      <c r="Q55" s="19">
        <v>227</v>
      </c>
    </row>
    <row r="56" spans="2:17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16</v>
      </c>
      <c r="F56" s="19">
        <v>46</v>
      </c>
      <c r="G56" s="19">
        <v>62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16</v>
      </c>
      <c r="P56" s="19">
        <v>46</v>
      </c>
      <c r="Q56" s="19">
        <v>62</v>
      </c>
    </row>
    <row r="57" spans="2:17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5</v>
      </c>
      <c r="F57" s="19">
        <v>28</v>
      </c>
      <c r="G57" s="19">
        <v>33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  <c r="P57" s="19">
        <v>28</v>
      </c>
      <c r="Q57" s="19">
        <v>33</v>
      </c>
    </row>
    <row r="58" spans="2:17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19</v>
      </c>
      <c r="F58" s="19">
        <v>128</v>
      </c>
      <c r="G58" s="19">
        <v>147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19</v>
      </c>
      <c r="P58" s="19">
        <v>128</v>
      </c>
      <c r="Q58" s="19">
        <v>147</v>
      </c>
    </row>
    <row r="59" spans="2:17" ht="20.100000000000001" customHeight="1" thickBot="1" x14ac:dyDescent="0.25">
      <c r="B59" s="4" t="s">
        <v>246</v>
      </c>
      <c r="C59" s="19">
        <v>1</v>
      </c>
      <c r="D59" s="19">
        <v>2</v>
      </c>
      <c r="E59" s="19">
        <v>63</v>
      </c>
      <c r="F59" s="19">
        <v>120</v>
      </c>
      <c r="G59" s="19">
        <v>186</v>
      </c>
      <c r="H59" s="19">
        <v>0</v>
      </c>
      <c r="I59" s="19">
        <v>1</v>
      </c>
      <c r="J59" s="19">
        <v>0</v>
      </c>
      <c r="K59" s="19">
        <v>1</v>
      </c>
      <c r="L59" s="19">
        <v>2</v>
      </c>
      <c r="M59" s="19">
        <v>1</v>
      </c>
      <c r="N59" s="19">
        <v>3</v>
      </c>
      <c r="O59" s="19">
        <v>63</v>
      </c>
      <c r="P59" s="19">
        <v>121</v>
      </c>
      <c r="Q59" s="19">
        <v>188</v>
      </c>
    </row>
    <row r="60" spans="2:17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34</v>
      </c>
      <c r="F60" s="19">
        <v>53</v>
      </c>
      <c r="G60" s="19">
        <v>87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34</v>
      </c>
      <c r="P60" s="19">
        <v>53</v>
      </c>
      <c r="Q60" s="19">
        <v>87</v>
      </c>
    </row>
    <row r="61" spans="2:17" ht="20.100000000000001" customHeight="1" thickBot="1" x14ac:dyDescent="0.25">
      <c r="B61" s="7" t="s">
        <v>22</v>
      </c>
      <c r="C61" s="47">
        <f>SUM(C11:C60)</f>
        <v>57</v>
      </c>
      <c r="D61" s="47">
        <f t="shared" ref="D61:Q61" si="0">SUM(D11:D60)</f>
        <v>112</v>
      </c>
      <c r="E61" s="47">
        <f t="shared" si="0"/>
        <v>3228</v>
      </c>
      <c r="F61" s="47">
        <f t="shared" si="0"/>
        <v>5148</v>
      </c>
      <c r="G61" s="47">
        <f t="shared" si="0"/>
        <v>8545</v>
      </c>
      <c r="H61" s="47">
        <f t="shared" si="0"/>
        <v>0</v>
      </c>
      <c r="I61" s="47">
        <f t="shared" si="0"/>
        <v>4</v>
      </c>
      <c r="J61" s="47">
        <f t="shared" si="0"/>
        <v>0</v>
      </c>
      <c r="K61" s="47">
        <f t="shared" si="0"/>
        <v>24</v>
      </c>
      <c r="L61" s="47">
        <f t="shared" si="0"/>
        <v>28</v>
      </c>
      <c r="M61" s="47">
        <f t="shared" si="0"/>
        <v>57</v>
      </c>
      <c r="N61" s="47">
        <f t="shared" si="0"/>
        <v>116</v>
      </c>
      <c r="O61" s="47">
        <f t="shared" si="0"/>
        <v>3228</v>
      </c>
      <c r="P61" s="47">
        <f t="shared" si="0"/>
        <v>5172</v>
      </c>
      <c r="Q61" s="47">
        <f t="shared" si="0"/>
        <v>8573</v>
      </c>
    </row>
    <row r="63" spans="2:17" x14ac:dyDescent="0.2">
      <c r="C63" s="50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2025-06-09T12:12:38Z</cp:lastPrinted>
  <dcterms:created xsi:type="dcterms:W3CDTF">2018-11-16T09:47:02Z</dcterms:created>
  <dcterms:modified xsi:type="dcterms:W3CDTF">2026-03-23T09:13:37Z</dcterms:modified>
</cp:coreProperties>
</file>